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F11" i="4"/>
  <c r="F36" i="4"/>
  <c r="F53" i="4"/>
  <c r="F43" i="4"/>
  <c r="F57" i="4"/>
  <c r="F21" i="4"/>
  <c r="F8" i="4"/>
  <c r="F45" i="4"/>
  <c r="F26" i="4"/>
  <c r="F42" i="4"/>
  <c r="F32" i="4"/>
  <c r="F30" i="4"/>
  <c r="F27" i="4" l="1"/>
  <c r="F23" i="4"/>
  <c r="F31" i="4"/>
  <c r="F34" i="4"/>
  <c r="F33" i="4"/>
  <c r="F52" i="4"/>
  <c r="F58" i="4"/>
  <c r="F29" i="4"/>
  <c r="F28" i="4"/>
  <c r="F50" i="4" l="1"/>
  <c r="F20" i="4"/>
  <c r="F47" i="4"/>
  <c r="F19" i="4"/>
  <c r="F64" i="4"/>
  <c r="F49" i="4"/>
  <c r="F44" i="4"/>
  <c r="F40" i="4"/>
  <c r="F46" i="4"/>
  <c r="F15" i="4" l="1"/>
  <c r="F55" i="4"/>
  <c r="F24" i="4"/>
  <c r="F61" i="4"/>
  <c r="F10" i="4"/>
  <c r="F39" i="4"/>
  <c r="F51" i="4"/>
  <c r="F18" i="4"/>
  <c r="F25" i="4" l="1"/>
  <c r="F54" i="4"/>
  <c r="F41" i="4"/>
  <c r="F9" i="4"/>
  <c r="F14" i="4"/>
  <c r="F16" i="4"/>
  <c r="F65" i="4"/>
  <c r="F63" i="4"/>
  <c r="F22" i="4"/>
  <c r="F13" i="4"/>
  <c r="F62" i="4"/>
  <c r="F12" i="4"/>
  <c r="F17" i="4"/>
</calcChain>
</file>

<file path=xl/sharedStrings.xml><?xml version="1.0" encoding="utf-8"?>
<sst xmlns="http://schemas.openxmlformats.org/spreadsheetml/2006/main" count="5519" uniqueCount="2929">
  <si>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</si>
  <si>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</si>
  <si>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</si>
  <si>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</si>
  <si>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</si>
  <si>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</si>
  <si>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</si>
  <si>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</si>
  <si>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</si>
  <si>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</si>
  <si>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</si>
  <si>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</si>
  <si>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</si>
  <si>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</si>
  <si>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</si>
  <si>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</si>
  <si>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</si>
  <si>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</si>
  <si>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</si>
  <si>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</si>
  <si>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</si>
  <si>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</si>
  <si>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</si>
  <si>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</si>
  <si>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</si>
  <si>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</si>
  <si>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</si>
  <si>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</si>
  <si>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</si>
  <si>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</si>
  <si>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</si>
  <si>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</si>
  <si>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</si>
  <si>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</si>
  <si>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</si>
  <si>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</si>
  <si>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</si>
  <si>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</si>
  <si>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</si>
  <si>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</si>
  <si>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</si>
  <si>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</si>
  <si>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</si>
  <si>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</si>
  <si>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</si>
  <si>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</si>
  <si>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</si>
  <si>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</si>
  <si>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</si>
  <si>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</si>
  <si>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</si>
  <si>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</si>
  <si>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</si>
  <si>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</si>
  <si>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</si>
  <si>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</si>
  <si>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</si>
  <si>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</si>
  <si>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</si>
  <si>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</si>
  <si>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</si>
  <si>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</si>
  <si>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</si>
  <si>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</si>
  <si>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</si>
  <si>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</si>
  <si>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</si>
  <si>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</si>
  <si>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</si>
  <si>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</si>
  <si>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</si>
  <si>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</si>
  <si>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</si>
  <si>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</si>
  <si>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</si>
  <si>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</si>
  <si>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</si>
  <si>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</si>
  <si>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</si>
  <si>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</si>
  <si>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</si>
  <si>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</si>
  <si>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</si>
  <si>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</si>
  <si>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</si>
  <si>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</si>
  <si>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</si>
  <si>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</si>
  <si>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</si>
  <si>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</si>
  <si>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</si>
  <si>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</si>
  <si>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</si>
  <si>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</si>
  <si>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</si>
  <si>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</si>
  <si>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</si>
  <si>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</si>
  <si>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</si>
  <si>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</si>
  <si>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</si>
  <si>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</si>
  <si>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</si>
  <si>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</si>
  <si>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</si>
  <si>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</si>
  <si>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</si>
  <si>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</si>
  <si>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</si>
  <si>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</si>
  <si>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</si>
  <si>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</si>
  <si>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</si>
  <si>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</si>
  <si>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</si>
  <si>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</si>
  <si>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</si>
  <si>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</si>
  <si>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</si>
  <si>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</si>
  <si>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</si>
  <si>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</si>
  <si>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</si>
  <si>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</si>
  <si>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</si>
  <si>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</si>
  <si>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</si>
  <si>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</si>
  <si>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</si>
  <si>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</si>
  <si>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</si>
  <si>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</si>
  <si>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</si>
  <si>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</si>
  <si>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</si>
  <si>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</si>
  <si>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</si>
  <si>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</si>
  <si>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</si>
  <si>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</si>
  <si>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</si>
  <si>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</si>
  <si>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</si>
  <si>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</si>
  <si>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</si>
  <si>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</si>
  <si>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</si>
  <si>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</si>
  <si>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</si>
  <si>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</si>
  <si>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</si>
  <si>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</si>
  <si>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</si>
  <si>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</si>
  <si>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</si>
  <si>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</si>
  <si>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</si>
  <si>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</si>
  <si>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</si>
  <si>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</si>
  <si>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</si>
  <si>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</si>
  <si>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</si>
  <si>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</si>
  <si>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</si>
  <si>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</si>
  <si>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</si>
  <si>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</si>
  <si>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</si>
  <si>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</si>
  <si>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</si>
  <si>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</si>
  <si>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</si>
  <si>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</si>
  <si>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</si>
  <si>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</si>
  <si>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</si>
  <si>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</si>
  <si>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</si>
  <si>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</si>
  <si>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</si>
  <si>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</si>
  <si>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</si>
  <si>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</si>
  <si>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</si>
  <si>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</si>
  <si>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</si>
  <si>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</si>
  <si>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</si>
  <si>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</si>
  <si>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</si>
  <si>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</si>
  <si>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</si>
  <si>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</si>
  <si>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</si>
  <si>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</si>
  <si>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</si>
  <si>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</si>
  <si>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</si>
  <si>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</si>
  <si>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</si>
  <si>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</si>
  <si>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</si>
  <si>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</si>
  <si>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</si>
  <si>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</si>
  <si>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</si>
  <si>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</si>
  <si>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</si>
  <si>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</si>
  <si>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</si>
  <si>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</si>
  <si>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</si>
  <si>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</si>
  <si>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</si>
  <si>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</si>
  <si>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</si>
  <si>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</si>
  <si>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</si>
  <si>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</si>
  <si>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</si>
  <si>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</si>
  <si>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</si>
  <si>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</si>
  <si>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</si>
  <si>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</si>
  <si>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</si>
  <si>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</si>
  <si>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</si>
  <si>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</si>
  <si>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</si>
  <si>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</si>
  <si>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</si>
  <si>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</si>
  <si>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</si>
  <si>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</si>
  <si>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</si>
  <si>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</si>
  <si>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</si>
  <si>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</si>
  <si>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</si>
  <si>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</si>
  <si>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</si>
  <si>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</si>
  <si>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</si>
  <si>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</si>
  <si>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</si>
  <si>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</si>
  <si>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</si>
  <si>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</si>
  <si>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</si>
  <si>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</si>
  <si>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</si>
  <si>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</si>
  <si>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</si>
  <si>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</si>
  <si>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</si>
  <si>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</si>
  <si>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</si>
  <si>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</si>
  <si>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</si>
  <si>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</si>
  <si>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</si>
  <si>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</si>
  <si>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</si>
  <si>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</si>
  <si>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</si>
  <si>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</si>
  <si>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</si>
  <si>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</si>
  <si>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</si>
  <si>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</si>
  <si>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</si>
  <si>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</si>
  <si>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</si>
  <si>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</si>
  <si>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</si>
  <si>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</si>
  <si>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</si>
  <si>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</si>
  <si>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</si>
  <si>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</si>
  <si>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</si>
  <si>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</si>
  <si>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</si>
  <si>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</si>
  <si>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</si>
  <si>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</si>
  <si>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</si>
  <si>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</si>
  <si>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</si>
  <si>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</si>
  <si>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</si>
  <si>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</si>
  <si>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</si>
  <si>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</si>
  <si>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</si>
  <si>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</si>
  <si>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</si>
  <si>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</si>
  <si>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</si>
  <si>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</si>
  <si>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</si>
  <si>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</si>
  <si>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</si>
  <si>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</si>
  <si>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</si>
  <si>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</si>
  <si>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</si>
  <si>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</si>
  <si>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</si>
  <si>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</si>
  <si>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</si>
  <si>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</si>
  <si>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</si>
  <si>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</si>
  <si>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</si>
  <si>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</si>
  <si>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</si>
  <si>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</si>
  <si>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</si>
  <si>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</si>
  <si>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</si>
  <si>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</si>
  <si>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</si>
  <si>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</si>
  <si>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</si>
  <si>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</si>
  <si>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</si>
  <si>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</si>
  <si>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</si>
  <si>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</si>
  <si>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</si>
  <si>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</si>
  <si>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</si>
  <si>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</si>
  <si>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</si>
  <si>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</si>
  <si>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</si>
  <si>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</si>
  <si>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</si>
  <si>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</si>
  <si>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</si>
  <si>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</si>
  <si>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</si>
  <si>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</si>
  <si>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</si>
  <si>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</si>
  <si>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</si>
  <si>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</si>
  <si>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</si>
  <si>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</si>
  <si>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</si>
  <si>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</si>
  <si>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</si>
  <si>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</si>
  <si>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</si>
  <si>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</si>
  <si>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</si>
  <si>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</si>
  <si>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</si>
  <si>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</si>
  <si>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</si>
  <si>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</si>
  <si>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</si>
  <si>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</si>
  <si>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</si>
  <si>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</si>
  <si>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</si>
  <si>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</si>
  <si>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</si>
  <si>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</si>
  <si>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</si>
  <si>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</si>
  <si>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</si>
  <si>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</si>
  <si>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</si>
  <si>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</si>
  <si>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</si>
  <si>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</si>
  <si>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</si>
  <si>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</si>
  <si>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</si>
  <si>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</si>
  <si>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</si>
  <si>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</si>
  <si>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</si>
  <si>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</si>
  <si>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</si>
  <si>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</si>
  <si>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</si>
  <si>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</si>
  <si>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</si>
  <si>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</si>
  <si>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</si>
  <si>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</si>
  <si>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</si>
  <si>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</si>
  <si>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</si>
  <si>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</si>
  <si>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</si>
  <si>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</si>
  <si>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</si>
  <si>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</si>
  <si>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</si>
  <si>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</si>
  <si>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</si>
  <si>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</si>
  <si>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</si>
  <si>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</si>
  <si>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</si>
  <si>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</si>
  <si>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</si>
  <si>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</si>
  <si>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</si>
  <si>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</si>
  <si>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</si>
  <si>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</si>
  <si>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</si>
  <si>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</si>
  <si>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</si>
  <si>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</si>
  <si>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</si>
  <si>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</si>
  <si>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</si>
  <si>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</si>
  <si>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</si>
  <si>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</si>
  <si>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</si>
  <si>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</si>
  <si>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</si>
  <si>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</si>
  <si>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</si>
  <si>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</si>
  <si>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</si>
  <si>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</si>
  <si>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</si>
  <si>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</si>
  <si>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</si>
  <si>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</si>
  <si>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</si>
  <si>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</si>
  <si>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</si>
  <si>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</si>
  <si>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</si>
  <si>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</si>
  <si>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</si>
  <si>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</si>
  <si>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</si>
  <si>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</si>
  <si>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</si>
  <si>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</si>
  <si>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</si>
  <si>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</si>
  <si>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</si>
  <si>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</si>
  <si>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</si>
  <si>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</si>
  <si>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</si>
  <si>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</si>
  <si>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</si>
  <si>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</si>
  <si>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</si>
  <si>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</si>
  <si>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</si>
  <si>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</si>
  <si>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</si>
  <si>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</si>
  <si>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</si>
  <si>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</si>
  <si>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</si>
  <si>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</si>
  <si>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</si>
  <si>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</si>
  <si>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</si>
  <si>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</si>
  <si>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</si>
  <si>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</si>
  <si>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</si>
  <si>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</si>
  <si>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</si>
  <si>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</si>
  <si>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</si>
  <si>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</si>
  <si>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</si>
  <si>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</si>
  <si>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</si>
  <si>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</si>
  <si>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</si>
  <si>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</si>
  <si>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</si>
  <si>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</si>
  <si>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</si>
  <si>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</si>
  <si>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</si>
  <si>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</si>
  <si>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</si>
  <si>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</si>
  <si>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</si>
  <si>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</si>
  <si>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</si>
  <si>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</si>
  <si>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</si>
  <si>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</si>
  <si>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</si>
  <si>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</si>
  <si>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</si>
  <si>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</si>
  <si>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</si>
  <si>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</si>
  <si>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</si>
  <si>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</si>
  <si>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</si>
  <si>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</si>
  <si>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</si>
  <si>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</si>
  <si>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</si>
  <si>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</si>
  <si>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</si>
  <si>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</si>
  <si>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</si>
  <si>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</si>
  <si>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</si>
  <si>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</si>
  <si>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</si>
  <si>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</si>
  <si>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</si>
  <si>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</si>
  <si>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</si>
  <si>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</si>
  <si>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</si>
  <si>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</si>
  <si>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</si>
  <si>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</si>
  <si>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</si>
  <si>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</si>
  <si>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</si>
  <si>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</si>
  <si>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</si>
  <si>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</si>
  <si>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</si>
  <si>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</si>
  <si>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</si>
  <si>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</si>
  <si>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</si>
  <si>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</si>
  <si>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</si>
  <si>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</si>
  <si>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</si>
  <si>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</si>
  <si>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</si>
  <si>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</si>
  <si>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</si>
  <si>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</si>
  <si>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</si>
  <si>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</si>
  <si>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</si>
  <si>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</si>
  <si>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</si>
  <si>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</si>
  <si>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</si>
  <si>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</si>
  <si>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</si>
  <si>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</si>
  <si>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</si>
  <si>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</si>
  <si>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</si>
  <si>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</si>
  <si>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</si>
  <si>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</si>
  <si>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</si>
  <si>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</si>
  <si>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</si>
  <si>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</si>
  <si>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</si>
  <si>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</si>
  <si>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</si>
  <si>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</si>
  <si>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</si>
  <si>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</si>
  <si>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</si>
  <si>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</si>
  <si>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</si>
  <si>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</si>
  <si>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</si>
  <si>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</si>
  <si>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</si>
  <si>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</si>
  <si>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</si>
  <si>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</si>
  <si>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</si>
  <si>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</si>
  <si>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</si>
  <si>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</si>
  <si>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</si>
  <si>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</si>
  <si>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</si>
  <si>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</si>
  <si>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</si>
  <si>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</si>
  <si>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</si>
  <si>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</si>
  <si>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</si>
  <si>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</si>
  <si>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</si>
  <si>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</si>
  <si>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</si>
  <si>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</si>
  <si>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</si>
  <si>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</si>
  <si>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</si>
  <si>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</si>
  <si>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</si>
  <si>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</si>
  <si>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</si>
  <si>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</si>
  <si>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</si>
  <si>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</si>
  <si>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</si>
  <si>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</si>
  <si>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</si>
  <si>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</si>
  <si>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</si>
  <si>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</si>
  <si>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</si>
  <si>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</si>
  <si>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</si>
  <si>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</si>
  <si>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</si>
  <si>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</si>
  <si>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</si>
  <si>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</si>
  <si>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</si>
  <si>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</si>
  <si>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</si>
  <si>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</si>
  <si>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</si>
  <si>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</si>
  <si>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</si>
  <si>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</si>
  <si>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</si>
  <si>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</si>
  <si>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</si>
  <si>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</si>
  <si>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</si>
  <si>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</si>
  <si>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</si>
  <si>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</si>
  <si>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</si>
  <si>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</si>
  <si>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</si>
  <si>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</si>
  <si>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</si>
  <si>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</si>
  <si>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</si>
  <si>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</si>
  <si>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</si>
  <si>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</si>
  <si>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</si>
  <si>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</si>
  <si>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</si>
  <si>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</si>
  <si>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</si>
  <si>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</si>
  <si>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</si>
  <si>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</si>
  <si>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</si>
  <si>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</si>
  <si>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</si>
  <si>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</si>
  <si>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</si>
  <si>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</si>
  <si>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</si>
  <si>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</si>
  <si>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</si>
  <si>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</si>
  <si>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</si>
  <si>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</si>
  <si>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</si>
  <si>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</si>
  <si>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</si>
  <si>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</si>
  <si>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</si>
  <si>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</si>
  <si>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</si>
  <si>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</si>
  <si>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</si>
  <si>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</si>
  <si>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</si>
  <si>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</si>
  <si>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</si>
  <si>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</si>
  <si>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</si>
  <si>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</si>
  <si>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</si>
  <si>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</si>
  <si>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</si>
  <si>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</si>
  <si>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</si>
  <si>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</si>
  <si>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</si>
  <si>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</si>
  <si>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</si>
  <si>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</si>
  <si>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</si>
  <si>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</si>
  <si>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</si>
  <si>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</si>
  <si>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</si>
  <si>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</si>
  <si>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</si>
  <si>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</si>
  <si>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</si>
  <si>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</si>
  <si>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</si>
  <si>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</si>
  <si>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</si>
  <si>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</si>
  <si>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</si>
  <si>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</si>
  <si>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</si>
  <si>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</si>
  <si>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</si>
  <si>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</si>
  <si>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</si>
  <si>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</si>
  <si>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</si>
  <si>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</si>
  <si>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</si>
  <si>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</si>
  <si>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</si>
  <si>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</si>
  <si>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</si>
  <si>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</si>
  <si>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</si>
  <si>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</si>
  <si>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</si>
  <si>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</si>
  <si>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</si>
  <si>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</si>
  <si>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</si>
  <si>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</si>
  <si>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</si>
  <si>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</si>
  <si>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</si>
  <si>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</si>
  <si>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</si>
  <si>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</si>
  <si>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</si>
  <si>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</si>
  <si>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</si>
  <si>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</si>
  <si>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</si>
  <si>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</si>
  <si>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</si>
  <si>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</si>
  <si>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</si>
  <si>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</si>
  <si>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</si>
  <si>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</si>
  <si>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</si>
  <si>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</si>
  <si>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</si>
  <si>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</si>
  <si>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</si>
  <si>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</si>
  <si>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</si>
  <si>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</si>
  <si>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</si>
  <si>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</si>
  <si>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</si>
  <si>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</si>
  <si>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</si>
  <si>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</si>
  <si>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</si>
  <si>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</si>
  <si>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</si>
  <si>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</si>
  <si>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</si>
  <si>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</si>
  <si>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</si>
  <si>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</si>
  <si>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</si>
  <si>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</si>
  <si>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</si>
  <si>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</si>
  <si>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</si>
  <si>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</si>
  <si>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</si>
  <si>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</si>
  <si>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</si>
  <si>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</si>
  <si>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</si>
  <si>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</si>
  <si>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</si>
  <si>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</si>
  <si>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</si>
  <si>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</si>
  <si>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</si>
  <si>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</si>
  <si>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</si>
  <si>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</si>
  <si>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</si>
  <si>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</si>
  <si>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</si>
  <si>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</si>
  <si>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</si>
  <si>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</si>
  <si>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</si>
  <si>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</si>
  <si>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</si>
  <si>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</si>
  <si>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</si>
  <si>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</si>
  <si>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</si>
  <si>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</si>
  <si>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</si>
  <si>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</si>
  <si>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</si>
  <si>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</si>
  <si>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</si>
  <si>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</si>
  <si>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</si>
  <si>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</si>
  <si>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</si>
  <si>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</si>
  <si>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</si>
  <si>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</si>
  <si>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</si>
  <si>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</si>
  <si>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</si>
  <si>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</si>
  <si>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</si>
  <si>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</si>
  <si>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</si>
  <si>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</si>
  <si>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</si>
  <si>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</si>
  <si>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</si>
  <si>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</si>
  <si>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</si>
  <si>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</si>
  <si>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</si>
  <si>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</si>
  <si>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</si>
  <si>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</si>
  <si>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</si>
  <si>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</si>
  <si>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</si>
  <si>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</si>
  <si>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</si>
  <si>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</si>
  <si>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</si>
  <si>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</si>
  <si>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</si>
  <si>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</si>
  <si>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</si>
  <si>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</si>
  <si>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</si>
  <si>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</si>
  <si>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</si>
  <si>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</si>
  <si>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</si>
  <si>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</si>
  <si>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</si>
  <si>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</si>
  <si>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</si>
  <si>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</si>
  <si>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</si>
  <si>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</si>
  <si>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</si>
  <si>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</si>
  <si>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</si>
  <si>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</si>
  <si>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</si>
  <si>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</si>
  <si>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</si>
  <si>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</si>
  <si>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</si>
  <si>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</si>
  <si>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</si>
  <si>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</si>
  <si>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</si>
  <si>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</si>
  <si>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</si>
  <si>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</si>
  <si>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</si>
  <si>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</si>
  <si>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</si>
  <si>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</si>
  <si>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</si>
  <si>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</si>
  <si>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</si>
  <si>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</si>
  <si>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</si>
  <si>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</si>
  <si>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</si>
  <si>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</si>
  <si>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</si>
  <si>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</si>
  <si>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</si>
  <si>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</si>
  <si>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</si>
  <si>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</si>
  <si>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</si>
  <si>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</si>
  <si>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</si>
  <si>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</si>
  <si>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</si>
  <si>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</si>
  <si>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</si>
  <si>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</si>
  <si>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</si>
  <si>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</si>
  <si>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</si>
  <si>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</si>
  <si>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</si>
  <si>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</si>
  <si>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</si>
  <si>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</si>
  <si>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</si>
  <si>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</si>
  <si>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</si>
  <si>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</si>
  <si>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</si>
  <si>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</si>
  <si>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</si>
  <si>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</si>
  <si>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</si>
  <si>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</si>
  <si>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</si>
  <si>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</si>
  <si>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</si>
  <si>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</si>
  <si>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</si>
  <si>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</si>
  <si>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</si>
  <si>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</si>
  <si>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</si>
  <si>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</si>
  <si>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</si>
  <si>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</si>
  <si>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</si>
  <si>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</si>
  <si>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</si>
  <si>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</si>
  <si>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</si>
  <si>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</si>
  <si>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</si>
  <si>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</si>
  <si>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</si>
  <si>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</si>
  <si>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</si>
  <si>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</si>
  <si>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</si>
  <si>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</si>
  <si>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</si>
  <si>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</si>
  <si>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</si>
  <si>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</si>
  <si>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</si>
  <si>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</si>
  <si>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</si>
  <si>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</si>
  <si>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</si>
  <si>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</si>
  <si>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</si>
  <si>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</si>
  <si>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</si>
  <si>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</si>
  <si>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</si>
  <si>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</si>
  <si>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</si>
  <si>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</si>
  <si>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</si>
  <si>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</si>
  <si>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</si>
  <si>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</si>
  <si>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</si>
  <si>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</si>
  <si>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</si>
  <si>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</si>
  <si>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</si>
  <si>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</si>
  <si>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</si>
  <si>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</si>
  <si>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</si>
  <si>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</si>
  <si>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</si>
  <si>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</si>
  <si>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</si>
  <si>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</si>
  <si>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</si>
  <si>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</si>
  <si>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</si>
  <si>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</si>
  <si>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</si>
  <si>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</si>
  <si>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</si>
  <si>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</si>
  <si>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</si>
  <si>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</si>
  <si>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</si>
  <si>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</si>
  <si>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</si>
  <si>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</si>
  <si>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</si>
  <si>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</si>
  <si>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</si>
  <si>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</si>
  <si>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</si>
  <si>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</si>
  <si>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</si>
  <si>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</si>
  <si>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</si>
  <si>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</si>
  <si>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</si>
  <si>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</si>
  <si>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</si>
  <si>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</si>
  <si>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</si>
  <si>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</si>
  <si>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</si>
  <si>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</si>
  <si>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</si>
  <si>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</si>
  <si>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</si>
  <si>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</si>
  <si>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</si>
  <si>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</si>
  <si>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</si>
  <si>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</si>
  <si>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</si>
  <si>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</si>
  <si>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</si>
  <si>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</si>
  <si>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</si>
  <si>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</si>
  <si>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</si>
  <si>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</si>
  <si>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</si>
  <si>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</si>
  <si>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</si>
  <si>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</si>
  <si>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</si>
  <si>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</si>
  <si>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</si>
  <si>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</si>
  <si>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</si>
  <si>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</si>
  <si>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</si>
  <si>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</si>
  <si>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</si>
  <si>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</si>
  <si>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</si>
  <si>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</si>
  <si>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</si>
  <si>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</si>
  <si>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</si>
  <si>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</si>
  <si>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</si>
  <si>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</si>
  <si>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</si>
  <si>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</si>
  <si>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</si>
  <si>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</si>
  <si>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</si>
  <si>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</si>
  <si>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</si>
  <si>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</si>
  <si>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</si>
  <si>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</si>
  <si>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</si>
  <si>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</si>
  <si>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</si>
  <si>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</si>
  <si>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</si>
  <si>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</si>
  <si>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</si>
  <si>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</si>
  <si>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</si>
  <si>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</si>
  <si>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</si>
  <si>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</si>
  <si>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</si>
  <si>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</si>
  <si>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</si>
  <si>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</si>
  <si>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</si>
  <si>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</si>
  <si>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</si>
  <si>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</si>
  <si>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</si>
  <si>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</si>
  <si>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</si>
  <si>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</si>
  <si>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</si>
  <si>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</si>
  <si>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</si>
  <si>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</si>
  <si>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</si>
  <si>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</si>
  <si>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</si>
  <si>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</si>
  <si>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</si>
  <si>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</si>
  <si>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</si>
  <si>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</si>
  <si>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</si>
  <si>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</si>
  <si>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</si>
  <si>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</si>
  <si>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</si>
  <si>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</si>
  <si>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</si>
  <si>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</si>
  <si>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</si>
  <si>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</si>
  <si>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</si>
  <si>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</si>
  <si>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</si>
  <si>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</si>
  <si>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</si>
  <si>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</si>
  <si>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</si>
  <si>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</si>
  <si>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</si>
  <si>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</si>
  <si>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</si>
  <si>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</si>
  <si>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</si>
  <si>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</si>
  <si>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</si>
  <si>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</si>
  <si>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</si>
  <si>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</si>
  <si>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</si>
  <si>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</si>
  <si>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</si>
  <si>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</si>
  <si>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</si>
  <si>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</si>
  <si>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</si>
  <si>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</si>
  <si>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</si>
  <si>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</si>
  <si>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</si>
  <si>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</si>
  <si>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</si>
  <si>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</si>
  <si>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</si>
  <si>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</si>
  <si>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</si>
  <si>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</si>
  <si>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</si>
  <si>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</si>
  <si>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</si>
  <si>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</si>
  <si>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</si>
  <si>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</si>
  <si>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</si>
  <si>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</si>
  <si>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</si>
  <si>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</si>
  <si>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</si>
  <si>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</si>
  <si>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</si>
  <si>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</si>
  <si>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</si>
  <si>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</si>
  <si>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</si>
  <si>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</si>
  <si>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</si>
  <si>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</si>
  <si>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</si>
  <si>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</si>
  <si>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</si>
  <si>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</si>
  <si>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</si>
  <si>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</si>
  <si>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</si>
  <si>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</si>
  <si>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</si>
  <si>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</si>
  <si>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</si>
  <si>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</si>
  <si>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</si>
  <si>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</si>
  <si>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</si>
  <si>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</si>
  <si>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</si>
  <si>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</si>
  <si>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</si>
  <si>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</si>
  <si>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</si>
  <si>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</si>
  <si>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</si>
  <si>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</si>
  <si>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</si>
  <si>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</si>
  <si>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</si>
  <si>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</si>
  <si>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</si>
  <si>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</si>
  <si>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</si>
  <si>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</si>
  <si>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</si>
  <si>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</si>
  <si>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</si>
  <si>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</si>
  <si>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</si>
  <si>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</si>
  <si>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</si>
  <si>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</si>
  <si>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</si>
  <si>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</si>
  <si>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</si>
  <si>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</si>
  <si>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</si>
  <si>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</si>
  <si>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</si>
  <si>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</si>
  <si>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</si>
  <si>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</si>
  <si>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</si>
  <si>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</si>
  <si>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</si>
  <si>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</si>
  <si>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</si>
  <si>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</si>
  <si>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</si>
  <si>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</si>
  <si>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</si>
  <si>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</si>
  <si>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</si>
  <si>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</si>
  <si>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</si>
  <si>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</si>
  <si>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</si>
  <si>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</si>
  <si>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</si>
  <si>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</si>
  <si>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</si>
  <si>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</si>
  <si>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</si>
  <si>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</si>
  <si>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</si>
  <si>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</si>
  <si>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</si>
  <si>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</si>
  <si>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</si>
  <si>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</si>
  <si>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</si>
  <si>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</si>
  <si>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</si>
  <si>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</si>
  <si>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</si>
  <si>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</si>
  <si>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</si>
  <si>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</si>
  <si>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</si>
  <si>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</si>
  <si>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</si>
  <si>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</si>
  <si>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</si>
  <si>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</si>
  <si>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</si>
  <si>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</si>
  <si>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</si>
  <si>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</si>
  <si>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</si>
  <si>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</si>
  <si>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</si>
  <si>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</si>
  <si>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</si>
  <si>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</si>
  <si>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</si>
  <si>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</si>
  <si>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</si>
  <si>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</si>
  <si>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</si>
  <si>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</si>
  <si>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</si>
  <si>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</si>
  <si>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</si>
  <si>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</si>
  <si>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</si>
  <si>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</si>
  <si>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</si>
  <si>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</si>
  <si>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</si>
  <si>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</si>
  <si>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</si>
  <si>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</si>
  <si>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</si>
  <si>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</si>
  <si>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</si>
  <si>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</si>
  <si>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</si>
  <si>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</si>
  <si>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</si>
  <si>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</si>
  <si>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</si>
  <si>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</si>
  <si>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</si>
  <si>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</si>
  <si>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</si>
  <si>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</si>
  <si>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</si>
  <si>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</si>
  <si>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</si>
  <si>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</si>
  <si>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</si>
  <si>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</si>
  <si>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</si>
  <si>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</si>
  <si>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</si>
  <si>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</si>
  <si>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</si>
  <si>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</si>
  <si>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</si>
  <si>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</si>
  <si>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</si>
  <si>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</si>
  <si>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</si>
  <si>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</si>
  <si>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</si>
  <si>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</si>
  <si>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</si>
  <si>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</si>
  <si>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</si>
  <si>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</si>
  <si>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</si>
  <si>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</si>
  <si>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</si>
  <si>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</si>
  <si>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</si>
  <si>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</si>
  <si>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</si>
  <si>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</si>
  <si>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</si>
  <si>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</si>
  <si>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</si>
  <si>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</si>
  <si>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</si>
  <si>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</si>
  <si>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</si>
  <si>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</si>
  <si>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</si>
  <si>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</si>
  <si>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</si>
  <si>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</si>
  <si>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</si>
  <si>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</si>
  <si>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</si>
  <si>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</si>
  <si>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</si>
  <si>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</si>
  <si>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</si>
  <si>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</si>
  <si>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</si>
  <si>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</si>
  <si>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</si>
  <si>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</si>
  <si>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</si>
  <si>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</si>
  <si>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</si>
  <si>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</si>
  <si>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</si>
  <si>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</si>
  <si>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</si>
  <si>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</si>
  <si>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</si>
  <si>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</si>
  <si>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</si>
  <si>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</si>
  <si>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</si>
  <si>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</si>
  <si>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</si>
  <si>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</si>
  <si>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</si>
  <si>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</si>
  <si>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</si>
  <si>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</si>
  <si>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</si>
  <si>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</si>
  <si>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</si>
  <si>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</si>
  <si>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</si>
  <si>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</si>
  <si>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</si>
  <si>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</si>
  <si>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</si>
  <si>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</si>
  <si>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</si>
  <si>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</si>
  <si>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</si>
  <si>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</si>
  <si>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</si>
  <si>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</si>
  <si>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</si>
  <si>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</si>
  <si>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</si>
  <si>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</si>
  <si>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</si>
  <si>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</si>
  <si>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</si>
  <si>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</si>
  <si>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</si>
  <si>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</si>
  <si>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</si>
  <si>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</si>
  <si>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</si>
  <si>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</si>
  <si>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</si>
  <si>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</si>
  <si>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</si>
  <si>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</si>
  <si>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</si>
  <si>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</si>
  <si>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</si>
  <si>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</si>
  <si>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</si>
  <si>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</si>
  <si>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</si>
  <si>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</si>
  <si>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</si>
  <si>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</si>
  <si>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</si>
  <si>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</si>
  <si>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</si>
  <si>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</si>
  <si>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</si>
  <si>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</si>
  <si>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</si>
  <si>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</si>
  <si>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</si>
  <si>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</si>
  <si>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</si>
  <si>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</si>
  <si>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</si>
  <si>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</si>
  <si>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</si>
  <si>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</si>
  <si>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</si>
  <si>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</si>
  <si>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</si>
  <si>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</si>
  <si>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</si>
  <si>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</si>
  <si>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</si>
  <si>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</si>
  <si>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</si>
  <si>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</si>
  <si>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</si>
  <si>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</si>
  <si>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</si>
  <si>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</si>
  <si>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</si>
  <si>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</si>
  <si>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</si>
  <si>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</si>
  <si>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</si>
  <si>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</si>
  <si>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</si>
  <si>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</si>
  <si>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</si>
  <si>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</si>
  <si>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</si>
  <si>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</si>
  <si>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</si>
  <si>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</si>
  <si>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</si>
  <si>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</si>
  <si>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</si>
  <si>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</si>
  <si>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</si>
  <si>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</si>
  <si>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</si>
  <si>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</si>
  <si>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</si>
  <si>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</si>
  <si>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</si>
  <si>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</si>
  <si>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</si>
  <si>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</si>
  <si>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</si>
  <si>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</si>
  <si>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</si>
  <si>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</si>
  <si>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</si>
  <si>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</si>
  <si>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</si>
  <si>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</si>
  <si>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</si>
  <si>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</si>
  <si>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</si>
  <si>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</si>
  <si>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</si>
  <si>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</si>
  <si>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</si>
  <si>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</si>
  <si>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</si>
  <si>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</si>
  <si>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</si>
  <si>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</si>
  <si>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</si>
  <si>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</si>
  <si>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</si>
  <si>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</si>
  <si>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</si>
  <si>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</si>
  <si>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</si>
  <si>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</si>
  <si>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</si>
  <si>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</si>
  <si>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</si>
  <si>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</si>
  <si>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</si>
  <si>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</si>
  <si>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</si>
  <si>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</si>
  <si>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</si>
  <si>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</si>
  <si>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</si>
  <si>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</si>
  <si>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</si>
  <si>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</si>
  <si>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</si>
  <si>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</si>
  <si>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</si>
  <si>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</si>
  <si>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</si>
  <si>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</si>
  <si>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</si>
  <si>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</si>
  <si>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</si>
  <si>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</si>
  <si>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</si>
  <si>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</si>
  <si>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</si>
  <si>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</si>
  <si>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</si>
  <si>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</si>
  <si>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</si>
  <si>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</si>
  <si>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</si>
  <si>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</si>
  <si>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</si>
  <si>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</si>
  <si>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</si>
  <si>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</si>
  <si>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</si>
  <si>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</si>
  <si>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</si>
  <si>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</si>
  <si>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</si>
  <si>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</si>
  <si>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</si>
  <si>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</si>
  <si>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</si>
  <si>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</si>
  <si>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</si>
  <si>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</si>
  <si>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</si>
  <si>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</si>
  <si>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</si>
  <si>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</si>
  <si>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</si>
  <si>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</si>
  <si>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</si>
  <si>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</si>
  <si>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</si>
  <si>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</si>
  <si>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</si>
  <si>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</si>
  <si>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</si>
  <si>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</si>
  <si>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</si>
  <si>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</si>
  <si>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</si>
  <si>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</si>
  <si>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</si>
  <si>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</si>
  <si>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</si>
  <si>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</si>
  <si>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</si>
  <si>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</si>
  <si>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</si>
  <si>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</si>
  <si>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</si>
  <si>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</si>
  <si>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</si>
  <si>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</si>
  <si>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</si>
  <si>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</si>
  <si>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</si>
  <si>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</si>
  <si>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</si>
  <si>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</si>
  <si>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</si>
  <si>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</si>
  <si>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</si>
  <si>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</si>
  <si>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</si>
  <si>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</si>
  <si>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</si>
  <si>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</si>
  <si>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</si>
  <si>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</si>
  <si>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</si>
  <si>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</si>
  <si>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</si>
  <si>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</si>
  <si>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</si>
  <si>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</si>
  <si>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</si>
  <si>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</si>
  <si>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</si>
  <si>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</si>
  <si>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</si>
  <si>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</si>
  <si>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</si>
  <si>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</si>
  <si>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</si>
  <si>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</si>
  <si>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</si>
  <si>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</si>
  <si>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</si>
  <si>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</si>
  <si>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</si>
  <si>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</si>
  <si>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</si>
  <si>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</si>
  <si>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</si>
  <si>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</si>
  <si>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</si>
  <si>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</si>
  <si>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</si>
  <si>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</si>
  <si>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</si>
  <si>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</si>
  <si>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</si>
  <si>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</si>
  <si>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</si>
  <si>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</si>
  <si>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</si>
  <si>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</si>
  <si>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</si>
  <si>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</si>
  <si>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</si>
  <si>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</si>
  <si>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</si>
  <si>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</si>
  <si>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</si>
  <si>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</si>
  <si>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</si>
  <si>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</si>
  <si>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</si>
  <si>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</si>
  <si>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</si>
  <si>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</si>
  <si>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</si>
  <si>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</si>
  <si>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</si>
  <si>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</si>
  <si>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</si>
  <si>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</si>
  <si>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</si>
  <si>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</si>
  <si>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</si>
  <si>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</si>
  <si>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</si>
  <si>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</si>
  <si>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</si>
  <si>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</si>
  <si>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</si>
  <si>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</si>
  <si>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</si>
  <si>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</si>
  <si>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</si>
  <si>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</si>
  <si>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</si>
  <si>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</si>
  <si>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</si>
  <si>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</si>
  <si>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</si>
  <si>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</si>
  <si>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</si>
  <si>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</si>
  <si>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</si>
  <si>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</si>
  <si>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</si>
  <si>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</si>
  <si>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</si>
  <si>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</si>
  <si>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</si>
  <si>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</si>
  <si>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</si>
  <si>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</si>
  <si>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</si>
  <si>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</si>
  <si>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</si>
  <si>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</si>
  <si>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</si>
  <si>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</si>
  <si>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</si>
  <si>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</si>
  <si>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</si>
  <si>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</si>
  <si>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</si>
  <si>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</si>
  <si>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</si>
  <si>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</si>
  <si>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</si>
  <si>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</si>
  <si>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</si>
  <si>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</si>
  <si>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</si>
  <si>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</si>
  <si>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</si>
  <si>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</si>
  <si>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</si>
  <si>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</si>
  <si>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</si>
  <si>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</si>
  <si>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</si>
  <si>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</si>
  <si>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</si>
  <si>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</si>
  <si>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</si>
  <si>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</si>
  <si>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</si>
  <si>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</si>
  <si>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</si>
  <si>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</si>
  <si>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</si>
  <si>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</si>
  <si>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</si>
  <si>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</si>
  <si>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</si>
  <si>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</si>
  <si>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</si>
  <si>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</si>
  <si>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</si>
  <si>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</si>
  <si>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</si>
  <si>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</si>
  <si>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</si>
  <si>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</si>
  <si>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</si>
  <si>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</si>
  <si>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</si>
  <si>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</si>
  <si>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</si>
  <si>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</si>
  <si>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</si>
  <si>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</si>
  <si>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</si>
  <si>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</si>
  <si>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</si>
  <si>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</si>
  <si>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</si>
  <si>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</si>
  <si>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</si>
  <si>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</si>
  <si>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</si>
  <si>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</si>
  <si>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</si>
  <si>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</si>
  <si>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</si>
  <si>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</si>
  <si>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</si>
  <si>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</si>
  <si>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</si>
  <si>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</si>
  <si>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</si>
  <si>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</si>
  <si>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</si>
  <si>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</si>
  <si>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</si>
  <si>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</si>
  <si>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</si>
  <si>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</si>
  <si>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</si>
  <si>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</si>
  <si>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</si>
  <si>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</si>
  <si>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</si>
  <si>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</si>
  <si>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</si>
  <si>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</si>
  <si>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</si>
  <si>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</si>
  <si>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</si>
  <si>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</si>
  <si>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</si>
  <si>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</si>
  <si>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</si>
  <si>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</si>
  <si>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</si>
  <si>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</si>
  <si>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</si>
  <si>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</si>
  <si>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</si>
  <si>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</si>
  <si>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</si>
  <si>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</si>
  <si>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</si>
  <si>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</si>
  <si>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</si>
  <si>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</si>
  <si>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</si>
  <si>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</si>
  <si>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</si>
  <si>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</si>
  <si>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</si>
  <si>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</si>
  <si>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</si>
  <si>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</si>
  <si>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</si>
  <si>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</si>
  <si>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</si>
  <si>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</si>
  <si>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</si>
  <si>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</si>
  <si>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</si>
  <si>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</si>
  <si>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</si>
  <si>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</si>
  <si>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</si>
  <si>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</si>
  <si>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</si>
  <si>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</si>
  <si>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</si>
  <si>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</si>
  <si>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</si>
  <si>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</si>
  <si>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</si>
  <si>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</si>
  <si>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</si>
  <si>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</si>
  <si>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</si>
  <si>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</si>
  <si>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</si>
  <si>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</si>
  <si>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</si>
  <si>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</si>
  <si>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</si>
  <si>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</si>
  <si>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</si>
  <si>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</si>
  <si>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</si>
  <si>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</si>
  <si>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</si>
  <si>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</si>
  <si>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</si>
  <si>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</si>
  <si>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</si>
  <si>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</si>
  <si>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</si>
  <si>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</si>
  <si>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</si>
  <si>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</si>
  <si>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</si>
  <si>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</si>
  <si>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</si>
  <si>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</si>
  <si>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</si>
  <si>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</si>
  <si>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</si>
  <si>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</si>
  <si>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</si>
  <si>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</si>
  <si>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</si>
  <si>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</si>
  <si>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</si>
  <si>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</si>
  <si>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</si>
  <si>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</si>
  <si>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</si>
  <si>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</si>
  <si>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</si>
  <si>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</si>
  <si>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</si>
  <si>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</si>
  <si>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</si>
  <si>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</si>
  <si>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</si>
  <si>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</si>
  <si>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</si>
  <si>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</si>
  <si>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</si>
  <si>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</si>
  <si>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</si>
  <si>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</si>
  <si>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</si>
  <si>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</si>
  <si>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</si>
  <si>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</si>
  <si>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</si>
  <si>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</si>
  <si>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</si>
  <si>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</si>
  <si>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</si>
  <si>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</si>
  <si>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</si>
  <si>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</si>
  <si>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</si>
  <si>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</si>
  <si>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</si>
  <si>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</si>
  <si>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</si>
  <si>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</si>
  <si>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</si>
  <si>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</si>
  <si>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</si>
  <si>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</si>
  <si>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</si>
  <si>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</si>
  <si>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</si>
  <si>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</si>
  <si>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</si>
  <si>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</si>
  <si>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</si>
  <si>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</si>
  <si>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</si>
  <si>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</si>
  <si>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</si>
  <si>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</si>
  <si>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</si>
  <si>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</si>
  <si>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</si>
  <si>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</si>
  <si>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</si>
  <si>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</si>
  <si>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</si>
  <si>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</si>
  <si>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</si>
  <si>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</si>
  <si>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</si>
  <si>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</si>
  <si>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</si>
  <si>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</si>
  <si>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</si>
  <si>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</si>
  <si>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</si>
  <si>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</si>
  <si>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</si>
  <si>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</si>
  <si>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</si>
  <si>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</si>
  <si>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</si>
  <si>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</si>
  <si>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</si>
  <si>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</si>
  <si>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</si>
  <si>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</si>
  <si>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</si>
  <si>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</si>
  <si>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</si>
  <si>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</si>
  <si>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</si>
  <si>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</si>
  <si>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</si>
  <si>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</si>
  <si>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</si>
  <si>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</si>
  <si>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</si>
  <si>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</si>
  <si>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</si>
  <si>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</si>
  <si>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</si>
  <si>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</si>
  <si>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</si>
  <si>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</si>
  <si>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</si>
  <si>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</si>
  <si>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</si>
  <si>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</si>
  <si>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</si>
  <si>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</si>
  <si>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</si>
  <si>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</si>
  <si>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</si>
  <si>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</si>
  <si>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</si>
  <si>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</si>
  <si>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</si>
  <si>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</si>
  <si>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</si>
  <si>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</si>
  <si>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</si>
  <si>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</si>
  <si>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</si>
  <si>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</si>
  <si>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</si>
  <si>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</si>
  <si>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</si>
  <si>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</si>
  <si>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</si>
  <si>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</si>
  <si>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</si>
  <si>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</si>
  <si>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</si>
  <si>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</si>
  <si>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</si>
  <si>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</si>
  <si>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</si>
  <si>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</si>
  <si>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</si>
  <si>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</si>
  <si>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</si>
  <si>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</si>
  <si>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</si>
  <si>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</si>
  <si>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</si>
  <si>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</si>
  <si>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</si>
  <si>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</si>
  <si>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</si>
  <si>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</si>
  <si>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</si>
  <si>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</si>
  <si>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</si>
  <si>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</si>
  <si>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</si>
  <si>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</si>
  <si>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</si>
  <si>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</si>
  <si>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</si>
  <si>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</si>
  <si>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</si>
  <si>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</si>
  <si>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</si>
  <si>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</si>
  <si>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</si>
  <si>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</si>
  <si>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</si>
  <si>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</si>
  <si>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</si>
  <si>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</si>
  <si>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</si>
  <si>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</si>
  <si>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</si>
  <si>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</si>
  <si>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</si>
  <si>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</si>
  <si>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</si>
  <si>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</si>
  <si>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</si>
  <si>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</si>
  <si>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</si>
  <si>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</si>
  <si>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</si>
  <si>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</si>
  <si>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</si>
  <si>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</si>
  <si>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</si>
  <si>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</si>
  <si>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</si>
  <si>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</si>
  <si>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</si>
  <si>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</si>
  <si>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</si>
  <si>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</si>
  <si>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</si>
  <si>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</si>
  <si>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</si>
  <si>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</si>
  <si>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</si>
  <si>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</si>
  <si>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</si>
  <si>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</si>
  <si>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</si>
  <si>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</si>
  <si>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</si>
  <si>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</si>
  <si>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</si>
  <si>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</si>
  <si>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</si>
  <si>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</si>
  <si>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</si>
  <si>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</si>
  <si>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</si>
  <si>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</si>
  <si>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</si>
  <si>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</si>
  <si>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</si>
  <si>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</si>
  <si>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</si>
  <si>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</si>
  <si>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</si>
  <si>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</si>
  <si>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</si>
  <si>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</si>
  <si>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</si>
  <si>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</si>
  <si>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</si>
  <si>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</si>
  <si>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</si>
  <si>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</si>
  <si>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</si>
  <si>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</si>
  <si>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</si>
  <si>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</si>
  <si>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</si>
  <si>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</si>
  <si>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</si>
  <si>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</si>
  <si>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</si>
  <si>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</si>
  <si>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</si>
  <si>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</si>
  <si>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</si>
  <si>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</si>
  <si>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</si>
  <si>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</si>
  <si>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</si>
  <si>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</si>
  <si>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</si>
  <si>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</si>
  <si>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</si>
  <si>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</si>
  <si>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</si>
  <si>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</si>
  <si>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</si>
  <si>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</si>
  <si>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</si>
  <si>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</si>
  <si>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</si>
  <si>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</si>
  <si>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</si>
  <si>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</si>
  <si>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</si>
  <si>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</si>
  <si>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</si>
  <si>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</si>
  <si>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</si>
  <si>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</si>
  <si>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</si>
  <si>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</si>
  <si>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</si>
  <si>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</si>
  <si>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</si>
  <si>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</si>
  <si>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</si>
  <si>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</si>
  <si>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</si>
  <si>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</si>
  <si>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</si>
  <si>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</si>
  <si>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</si>
  <si>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</si>
  <si>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</si>
  <si>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</si>
  <si>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</si>
  <si>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</si>
  <si>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</si>
  <si>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</si>
  <si>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</si>
  <si>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</si>
  <si>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</si>
  <si>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</si>
  <si>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</si>
  <si>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</si>
  <si>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</si>
  <si>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</si>
  <si>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</si>
  <si>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</si>
  <si>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</si>
  <si>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</si>
  <si>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</si>
  <si>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</si>
  <si>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</si>
  <si>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</si>
  <si>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</si>
  <si>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</si>
  <si>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</si>
  <si>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</si>
  <si>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</si>
  <si>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</si>
  <si>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</si>
  <si>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</si>
  <si>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</si>
  <si>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</si>
  <si>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</si>
  <si>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</si>
  <si>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</si>
  <si>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</si>
  <si>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</si>
  <si>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</si>
  <si>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</si>
  <si>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</si>
  <si>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</si>
  <si>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</si>
  <si>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</si>
  <si>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</si>
  <si>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</si>
  <si>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</si>
  <si>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</si>
  <si>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</si>
  <si>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</si>
  <si>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</si>
  <si>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</si>
  <si>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</si>
  <si>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</si>
  <si>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</si>
  <si>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</si>
  <si>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</si>
  <si>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</si>
  <si>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</si>
  <si>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</si>
  <si>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</si>
  <si>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</si>
  <si>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</si>
  <si>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</si>
  <si>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</si>
  <si>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</si>
  <si>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</si>
  <si>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</si>
  <si>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</si>
  <si>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</si>
  <si>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</si>
  <si>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</si>
  <si>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</si>
  <si>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</si>
  <si>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</si>
  <si>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</si>
  <si>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</si>
  <si>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</si>
  <si>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</si>
  <si>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</si>
  <si>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</si>
  <si>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</si>
  <si>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</si>
  <si>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</si>
  <si>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</si>
  <si>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</si>
  <si>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</si>
  <si>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</si>
  <si>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</si>
  <si>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</si>
  <si>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</si>
  <si>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</si>
  <si>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</si>
  <si>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</si>
  <si>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</si>
  <si>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</si>
  <si>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</si>
  <si>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</si>
  <si>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</si>
  <si>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</si>
  <si>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</si>
  <si>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</si>
  <si>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</si>
  <si>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</si>
  <si>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</si>
  <si>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</si>
  <si>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</si>
  <si>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</si>
  <si>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</si>
  <si>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</si>
  <si>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</si>
  <si>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</si>
  <si>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</si>
  <si>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</si>
  <si>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</si>
  <si>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</si>
  <si>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</si>
  <si>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</si>
  <si>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</si>
  <si>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</si>
  <si>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</si>
  <si>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</si>
  <si>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</si>
  <si>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</si>
  <si>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</si>
  <si>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</si>
  <si>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</si>
  <si>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</si>
  <si>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</si>
  <si>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</si>
  <si>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</si>
  <si>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</si>
  <si>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</si>
  <si>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</si>
  <si>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</si>
  <si>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</si>
  <si>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</si>
  <si>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</si>
  <si>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</si>
  <si>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</si>
  <si>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</si>
  <si>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</si>
  <si>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</si>
  <si>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</si>
  <si>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</si>
  <si>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</si>
  <si>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</si>
  <si>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</si>
  <si>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</si>
  <si>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</si>
  <si>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</si>
  <si>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</si>
  <si>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</si>
  <si>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</si>
  <si>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</si>
  <si>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</si>
  <si>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</si>
  <si>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</si>
  <si>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</si>
  <si>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</si>
  <si>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</si>
  <si>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</si>
  <si>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</si>
  <si>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</si>
  <si>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</si>
  <si>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</si>
  <si>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</si>
  <si>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</si>
  <si>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</si>
  <si>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</si>
  <si>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</si>
  <si>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</si>
  <si>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</si>
  <si>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</si>
  <si>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</si>
  <si>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</si>
  <si>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</si>
  <si>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</si>
  <si>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</si>
  <si>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</si>
  <si>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</si>
  <si>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</si>
  <si>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</si>
  <si>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</si>
  <si>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</si>
  <si>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</si>
  <si>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</si>
  <si>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</si>
  <si>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</si>
  <si>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</si>
  <si>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</si>
  <si>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</si>
  <si>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</si>
  <si>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</si>
  <si>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</si>
  <si>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</si>
  <si>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</si>
  <si>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</si>
  <si>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</si>
  <si>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</si>
  <si>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</si>
  <si>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</si>
  <si>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</si>
  <si>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</si>
  <si>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</si>
  <si>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</si>
  <si>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</si>
  <si>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</si>
  <si>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</si>
  <si>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</si>
  <si>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</si>
  <si>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</si>
  <si>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</si>
  <si>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</si>
  <si>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</si>
  <si>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</si>
  <si>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</si>
  <si>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</si>
  <si>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</si>
  <si>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</si>
  <si>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</si>
  <si>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</si>
  <si>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</si>
  <si>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</si>
  <si>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</si>
  <si>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</si>
  <si>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</si>
  <si>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</si>
  <si>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</si>
  <si>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</si>
  <si>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</si>
  <si>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</si>
  <si>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</si>
  <si>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</si>
  <si>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</si>
  <si>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</si>
  <si>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</si>
  <si>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</si>
  <si>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</si>
  <si>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</si>
  <si>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</si>
  <si>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</si>
  <si>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</si>
  <si>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</si>
  <si>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</si>
  <si>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</si>
  <si>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</si>
  <si>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</si>
  <si>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</si>
  <si>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</si>
  <si>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</si>
  <si>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</si>
  <si>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</si>
  <si>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</si>
  <si>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</si>
  <si>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</si>
  <si>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</si>
  <si>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</si>
  <si>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</si>
  <si>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</si>
  <si>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</si>
  <si>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</si>
  <si>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</si>
  <si>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</si>
  <si>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</si>
  <si>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</si>
  <si>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</si>
  <si>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</si>
  <si>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</si>
  <si>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</si>
  <si>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</si>
  <si>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</si>
  <si>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</si>
  <si>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</si>
  <si>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</si>
  <si>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</si>
  <si>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</si>
  <si>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</si>
  <si>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</si>
  <si>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</si>
  <si>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</si>
  <si>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</si>
  <si>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</si>
  <si>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</si>
  <si>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</si>
  <si>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</si>
  <si>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</si>
  <si>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</si>
  <si>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</si>
  <si>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</si>
  <si>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</si>
  <si>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</si>
  <si>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</si>
  <si>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</si>
  <si>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</si>
  <si>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</si>
  <si>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</si>
  <si>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</si>
  <si>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</si>
  <si>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</si>
  <si>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</si>
  <si>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</si>
  <si>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</si>
  <si>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</si>
  <si>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</si>
  <si>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</si>
  <si>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</si>
  <si>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</si>
  <si>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</si>
  <si>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</si>
  <si>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</si>
  <si>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</si>
  <si>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</si>
  <si>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</si>
  <si>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</si>
  <si>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</si>
  <si>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</si>
  <si>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</si>
  <si>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</si>
  <si>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</si>
  <si>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</si>
  <si>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</si>
  <si>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</si>
  <si>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</si>
  <si>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</si>
  <si>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</si>
  <si>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</si>
  <si>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</si>
  <si>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</si>
  <si>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</si>
  <si>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</si>
  <si>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</si>
  <si>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</si>
  <si>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</si>
  <si>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</si>
  <si>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</si>
  <si>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</si>
  <si>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</si>
  <si>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</si>
  <si>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</si>
  <si>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</si>
  <si>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</si>
  <si>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</si>
  <si>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</si>
  <si>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</si>
  <si>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</si>
  <si>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</si>
  <si>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</si>
  <si>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</si>
  <si>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</si>
  <si>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</si>
  <si>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</si>
  <si>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</si>
  <si>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</si>
  <si>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</si>
  <si>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</si>
  <si>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</si>
  <si>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</si>
  <si>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</si>
  <si>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</si>
  <si>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</si>
  <si>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</si>
  <si>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</si>
  <si>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</si>
  <si>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</si>
  <si>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</si>
  <si>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</si>
  <si>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</si>
  <si>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</si>
  <si>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</si>
  <si>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</si>
  <si>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</si>
  <si>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</si>
  <si>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</si>
  <si>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</si>
  <si>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</si>
  <si>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</si>
  <si>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</si>
  <si>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</si>
  <si>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</si>
  <si>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</si>
  <si>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</si>
  <si>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</si>
  <si>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</si>
  <si>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</si>
  <si>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</si>
  <si>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</si>
  <si>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</si>
  <si>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</si>
  <si>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</si>
  <si>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</si>
  <si>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</si>
  <si>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</si>
  <si>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</si>
  <si>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</si>
  <si>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</si>
  <si>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</si>
  <si>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</si>
  <si>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</si>
  <si>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</si>
  <si>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</si>
  <si>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</si>
  <si>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</si>
  <si>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</si>
  <si>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</si>
  <si>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</si>
  <si>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</si>
  <si>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</si>
  <si>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</si>
  <si>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</si>
  <si>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</si>
  <si>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</si>
  <si>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</si>
  <si>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</si>
  <si>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</si>
  <si>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</si>
  <si>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</si>
  <si>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</si>
  <si>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</si>
  <si>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</si>
  <si>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</si>
  <si>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</si>
  <si>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</si>
  <si>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</si>
  <si>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</si>
  <si>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</si>
  <si>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</si>
  <si>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</si>
  <si>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</si>
  <si>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</si>
  <si>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</si>
  <si>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</si>
  <si>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</si>
  <si>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</si>
  <si>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</si>
  <si>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</si>
  <si>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</si>
  <si>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</si>
  <si>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</si>
  <si>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</si>
  <si>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</si>
  <si>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</si>
  <si>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</si>
  <si>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</si>
  <si>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</si>
  <si>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</si>
  <si>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</si>
  <si>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</si>
  <si>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</si>
  <si>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</si>
  <si>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</si>
  <si>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</si>
  <si>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</si>
  <si>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</si>
  <si>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</si>
  <si>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</si>
  <si>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</si>
  <si>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</si>
  <si>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</si>
  <si>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</si>
  <si>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</si>
  <si>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</si>
  <si>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</si>
  <si>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</si>
  <si>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</si>
  <si>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</si>
  <si>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</si>
  <si>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</si>
  <si>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</si>
  <si>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</si>
  <si>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</si>
  <si>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</si>
  <si>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</si>
  <si>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</si>
  <si>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</si>
  <si>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</si>
  <si>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</si>
  <si>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</si>
  <si>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</si>
  <si>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</si>
  <si>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</si>
  <si>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</si>
  <si>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</si>
  <si>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</si>
  <si>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</si>
  <si>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</si>
  <si>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</si>
  <si>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</si>
  <si>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</si>
  <si>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</si>
  <si>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</si>
  <si>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</si>
  <si>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</si>
  <si>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</si>
  <si>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</si>
  <si>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</si>
  <si>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</si>
  <si>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</si>
  <si>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</si>
  <si>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</si>
  <si>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</si>
  <si>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</si>
  <si>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</si>
  <si>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</si>
  <si>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</si>
  <si>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</si>
  <si>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</si>
  <si>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</si>
  <si>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</si>
  <si>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</si>
  <si>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</si>
  <si>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</si>
  <si>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</si>
  <si>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</si>
  <si>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</si>
  <si>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</si>
  <si>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</si>
  <si>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</si>
  <si>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</si>
  <si>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</si>
  <si>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</si>
  <si>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</si>
  <si>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</si>
  <si>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</si>
  <si>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</si>
  <si>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</si>
  <si>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</si>
  <si>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</si>
  <si>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</si>
  <si>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</si>
  <si>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</si>
  <si>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</si>
  <si>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</si>
  <si>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</si>
  <si>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</si>
  <si>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</si>
  <si>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</si>
  <si>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</si>
  <si>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</si>
  <si>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</si>
  <si>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</si>
  <si>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</si>
  <si>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</si>
  <si>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</si>
  <si>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</si>
  <si>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</si>
  <si>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</si>
  <si>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</si>
  <si>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</si>
  <si>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</si>
  <si>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</si>
  <si>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</si>
  <si>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</si>
  <si>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</si>
  <si>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</si>
  <si>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</si>
  <si>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</si>
  <si>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</si>
  <si>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</si>
  <si>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</si>
  <si>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</si>
  <si>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</si>
  <si>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</si>
  <si>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</si>
  <si>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</si>
  <si>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</si>
  <si>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</si>
  <si>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</si>
  <si>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</si>
  <si>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</si>
  <si>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</si>
  <si>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</si>
  <si>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</si>
  <si>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</si>
  <si>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</si>
  <si>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</si>
  <si>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</si>
  <si>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</si>
  <si>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</si>
  <si>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</si>
  <si>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</si>
  <si>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</si>
  <si>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</si>
  <si>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</si>
  <si>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</si>
  <si>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</si>
  <si>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</si>
  <si>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</si>
  <si>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</si>
  <si>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</si>
  <si>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</si>
  <si>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</si>
  <si>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</si>
  <si>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</si>
  <si>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</si>
  <si>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</si>
  <si>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</si>
  <si>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</si>
  <si>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</si>
  <si>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</si>
  <si>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</si>
  <si>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</si>
  <si>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</si>
  <si>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</si>
  <si>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</si>
  <si>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</si>
  <si>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</si>
  <si>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</si>
  <si>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</si>
  <si>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</si>
  <si>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</si>
  <si>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</si>
  <si>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</si>
  <si>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</si>
  <si>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</si>
  <si>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</si>
  <si>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</si>
  <si>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</si>
  <si>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</si>
  <si>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</si>
  <si>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</si>
  <si>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</si>
  <si>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</si>
  <si>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</si>
  <si>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</si>
  <si>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</si>
  <si>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</si>
  <si>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</si>
  <si>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</si>
  <si>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</si>
  <si>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</si>
  <si>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</si>
  <si>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</si>
  <si>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</si>
  <si>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физике</t>
  </si>
  <si>
    <t xml:space="preserve">Рыбалкин </t>
  </si>
  <si>
    <t xml:space="preserve">Николай </t>
  </si>
  <si>
    <t>Сергеевич</t>
  </si>
  <si>
    <t>Мирошниченко</t>
  </si>
  <si>
    <t>Анастасия</t>
  </si>
  <si>
    <t>Владимировна</t>
  </si>
  <si>
    <t>Бизингер</t>
  </si>
  <si>
    <t>Валерия</t>
  </si>
  <si>
    <t>Муниципальное  бюджетное общеобразовательное учреждение Туроверовская основная общеобразовательная школа</t>
  </si>
  <si>
    <t>Опрышко</t>
  </si>
  <si>
    <t>Полина</t>
  </si>
  <si>
    <t>Александровна</t>
  </si>
  <si>
    <t>Патетина</t>
  </si>
  <si>
    <t>София</t>
  </si>
  <si>
    <t>Живилов</t>
  </si>
  <si>
    <t>Дмитрий</t>
  </si>
  <si>
    <t>Александрович</t>
  </si>
  <si>
    <t>Гмызин</t>
  </si>
  <si>
    <t>Кирилл</t>
  </si>
  <si>
    <t>Романович</t>
  </si>
  <si>
    <t>Бондаренко</t>
  </si>
  <si>
    <t>Ангелина</t>
  </si>
  <si>
    <t>Юрьевна</t>
  </si>
  <si>
    <t>Лысенко</t>
  </si>
  <si>
    <t>Вероника</t>
  </si>
  <si>
    <t>Сергеевна</t>
  </si>
  <si>
    <t>Фильчуков</t>
  </si>
  <si>
    <t>Иван</t>
  </si>
  <si>
    <t>Евгеньевич</t>
  </si>
  <si>
    <t>Лобачева</t>
  </si>
  <si>
    <t>Геннадьевна</t>
  </si>
  <si>
    <t>Головатая</t>
  </si>
  <si>
    <t>Олеся</t>
  </si>
  <si>
    <t>Дмитриевна</t>
  </si>
  <si>
    <t>Заяц</t>
  </si>
  <si>
    <t>Ирина</t>
  </si>
  <si>
    <t>Алексеевна</t>
  </si>
  <si>
    <t>Мозговой</t>
  </si>
  <si>
    <t>Роман</t>
  </si>
  <si>
    <t>Андреевич</t>
  </si>
  <si>
    <t>Яцкая</t>
  </si>
  <si>
    <t>Алина</t>
  </si>
  <si>
    <t>Городничева</t>
  </si>
  <si>
    <t>Агата</t>
  </si>
  <si>
    <t>Чуркин</t>
  </si>
  <si>
    <t>Александр</t>
  </si>
  <si>
    <t>Вячеславовеч</t>
  </si>
  <si>
    <t>МБОУ Туроверовская основная общеобразовательная школа</t>
  </si>
  <si>
    <t>Стребулев</t>
  </si>
  <si>
    <t>Илья</t>
  </si>
  <si>
    <t>Пилюшко</t>
  </si>
  <si>
    <t>Инна</t>
  </si>
  <si>
    <t>Николаевна</t>
  </si>
  <si>
    <t xml:space="preserve">Сесюркина </t>
  </si>
  <si>
    <t xml:space="preserve">Полина </t>
  </si>
  <si>
    <t>Андреевна</t>
  </si>
  <si>
    <t>Астаркин</t>
  </si>
  <si>
    <t>Артем</t>
  </si>
  <si>
    <t>Лебедева</t>
  </si>
  <si>
    <t>Диана</t>
  </si>
  <si>
    <t>Кондров</t>
  </si>
  <si>
    <t>Егор</t>
  </si>
  <si>
    <t>Соломин</t>
  </si>
  <si>
    <t>Назар</t>
  </si>
  <si>
    <t>Васильевич</t>
  </si>
  <si>
    <t>Городничев</t>
  </si>
  <si>
    <t>Глеб</t>
  </si>
  <si>
    <t>Мищенко</t>
  </si>
  <si>
    <t>Павловна</t>
  </si>
  <si>
    <t>Буйниченко</t>
  </si>
  <si>
    <t>Анна</t>
  </si>
  <si>
    <t>Муниципальное бюджетное общеобразовательное учреждение лицея №7 имени маршала авиации А.Н.Ефимова</t>
  </si>
  <si>
    <t>Кислая</t>
  </si>
  <si>
    <t>Крикунов</t>
  </si>
  <si>
    <t>Сергей</t>
  </si>
  <si>
    <t>Михайлович</t>
  </si>
  <si>
    <t>Лузанова</t>
  </si>
  <si>
    <t>Арина</t>
  </si>
  <si>
    <t>Антоновна</t>
  </si>
  <si>
    <t>Яковлев</t>
  </si>
  <si>
    <t>Алексеевич</t>
  </si>
  <si>
    <t>Гайворонский</t>
  </si>
  <si>
    <t>Данил</t>
  </si>
  <si>
    <t>Тимошенко</t>
  </si>
  <si>
    <t>Шеховцова</t>
  </si>
  <si>
    <t>Элеонора</t>
  </si>
  <si>
    <t>Пищугина</t>
  </si>
  <si>
    <t>Софья</t>
  </si>
  <si>
    <t>Орлова</t>
  </si>
  <si>
    <t>Рыбалкин</t>
  </si>
  <si>
    <t>Михаил</t>
  </si>
  <si>
    <t>Владимирович</t>
  </si>
  <si>
    <t>Панов</t>
  </si>
  <si>
    <t>Даниил</t>
  </si>
  <si>
    <t>Даниилович</t>
  </si>
  <si>
    <t>Муниципальное бюджетное общеобразовательное учреждение средняя общеобразовательная школа№8</t>
  </si>
  <si>
    <t>Димитренко</t>
  </si>
  <si>
    <t>Петрович</t>
  </si>
  <si>
    <t>Фёдорова</t>
  </si>
  <si>
    <t>Ксения</t>
  </si>
  <si>
    <t>Петренко</t>
  </si>
  <si>
    <t>Захар</t>
  </si>
  <si>
    <t>Шкондин</t>
  </si>
  <si>
    <t>Калитвенцев</t>
  </si>
  <si>
    <t>Алексей</t>
  </si>
  <si>
    <t>Князев</t>
  </si>
  <si>
    <t>Денисович</t>
  </si>
  <si>
    <t>Попенко</t>
  </si>
  <si>
    <t>Собка</t>
  </si>
  <si>
    <t>Викторович</t>
  </si>
  <si>
    <t>Мирошников</t>
  </si>
  <si>
    <t>Никита</t>
  </si>
  <si>
    <t>Анатольевич</t>
  </si>
  <si>
    <t>Свинцов</t>
  </si>
  <si>
    <t>Игорь</t>
  </si>
  <si>
    <t>Лазебник</t>
  </si>
  <si>
    <t>Ольга</t>
  </si>
  <si>
    <t xml:space="preserve">Глуговский </t>
  </si>
  <si>
    <t>Дерезин</t>
  </si>
  <si>
    <t>Косенко</t>
  </si>
  <si>
    <t>Локтева</t>
  </si>
  <si>
    <t>Владиславовна</t>
  </si>
  <si>
    <t>Опенченко</t>
  </si>
  <si>
    <t>Гребенюк</t>
  </si>
  <si>
    <t>Дарья</t>
  </si>
  <si>
    <t xml:space="preserve">Юндина  </t>
  </si>
  <si>
    <t>Виктория</t>
  </si>
  <si>
    <t>Даупарас</t>
  </si>
  <si>
    <t>Ростислав</t>
  </si>
  <si>
    <t>Юрьевич</t>
  </si>
  <si>
    <t>Андриенко</t>
  </si>
  <si>
    <t>Оселедка</t>
  </si>
  <si>
    <t>Владислав</t>
  </si>
  <si>
    <t>Федоровна</t>
  </si>
  <si>
    <t>Калимат</t>
  </si>
  <si>
    <t>Миронов</t>
  </si>
  <si>
    <t>Витальевич</t>
  </si>
  <si>
    <t xml:space="preserve">Куксин </t>
  </si>
  <si>
    <t xml:space="preserve">Дмитрий </t>
  </si>
  <si>
    <t xml:space="preserve">Дмитриевна </t>
  </si>
  <si>
    <t>Шамшудинова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</si>
</sst>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60;&#1048;&#1047;&#1048;&#1050;&#1040;_1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55;&#1086;&#1083;&#1085;&#1077;&#1085;&#1089;&#1082;&#1072;&#1103;%20&#1057;&#1054;&#1064;%20&#1092;&#1080;&#1079;&#1080;&#1082;&#1072;%208%20&#1092;&#1086;&#1088;&#1084;&#1072;%20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33.901/HZ$D.533.903/&#1052;&#1041;&#1054;&#1059;&#1075;&#1080;&#1084;&#1085;&#1072;&#1079;&#1080;&#1103;&#8470;1_&#1092;&#1080;&#1079;&#1080;&#1082;&#1072;_8_&#1092;&#1086;&#1088;&#1084;&#1072;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43.767/HZ$D.543.769/_&#1052;&#1041;&#1054;&#1059;%20&#1057;&#1054;&#1064;%20&#8470;%202_&#1092;&#1080;&#1079;&#1080;&#1082;&#1072;_8_&#1092;&#1086;&#1088;&#1084;&#1072;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42;&#1086;&#1083;&#1086;&#1096;&#1080;&#1085;&#1089;&#1082;&#1072;&#1103;%20&#1057;&#1054;&#1064;_&#1092;&#1080;&#1079;&#1080;&#1082;&#1072;_8_&#1092;&#1086;&#1088;&#1084;&#1072;%20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188.710/HZ$D.188.713/&#1052;&#1041;&#1054;&#1059;%20&#1050;&#1091;&#1076;&#1080;&#1085;&#1086;&#1074;&#1089;&#1082;&#1072;&#1103;%20&#1054;&#1054;&#1064;_&#1092;&#1080;&#1079;&#1080;&#1082;&#1072;_&#1092;&#1086;&#1088;&#1084;&#1072;3/&#1052;&#1041;&#1054;&#1059;%20&#1050;&#1091;&#1076;&#1080;&#1085;&#1086;&#1074;&#1089;&#1082;&#1072;&#1103;%20&#1054;&#1054;&#1064;_&#1092;&#1080;&#1079;&#1080;&#1082;&#1072;_9_&#1092;&#1086;&#1088;&#1084;&#1072;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50.1026/HZ$D.350.1028/&#1060;&#1086;&#1088;&#1084;&#1072;%203_&#1064;&#1069;_&#1042;&#1089;&#1054;&#1064;_2021_2022%20&#1092;&#1080;&#1079;&#1080;&#1082;&#1072;%20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288.1927/HZ$D.288.1928/_&#1052;&#1041;&#1054;&#1059;%20&#1057;&#1054;&#1064;%20&#8470;%204_&#1092;&#1080;&#1079;&#1080;&#1082;&#1072;_9_&#1092;&#1086;&#1088;&#1084;&#1072;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43;&#1088;&#1077;&#1082;&#1086;&#1074;&#1089;&#1082;&#1072;&#1103;%20&#1054;&#1054;&#1064;_&#1092;&#1080;&#1079;&#1080;&#1082;&#1072;_8_&#1092;&#1086;&#1088;&#1084;&#1072;%20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22.3805/HZ$D.522.3807/&#1060;&#1086;&#1088;&#1084;&#1072;%203.&#1060;&#1080;&#1079;&#1080;&#1082;&#1072;/&#1060;&#1086;&#1088;&#1084;&#1072;%203_&#1064;&#1069;_&#1042;&#1089;&#1054;&#1064;_2021_2022%20-%20&#1082;&#1086;&#1087;&#1080;&#1103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75.3134/HZ$D.375.3135/&#1092;&#1080;&#1079;&#1080;&#1082;&#1072;%20&#1064;&#1069;%20&#1042;&#1089;&#1054;&#1064;/&#1052;&#1041;&#1054;&#1059;%20&#1052;&#1072;&#1083;&#1100;&#1095;&#1077;&#1074;&#1089;&#1082;&#1072;&#1103;%20&#1057;&#1054;&#1064;_&#1092;&#1080;&#1079;&#1080;&#1082;&#1072;_7_&#1092;&#1086;&#1088;&#1084;&#1072;3.x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75.3134/HZ$D.375.3136/&#1092;&#1080;&#1079;&#1080;&#1082;&#1072;%20&#1064;&#1069;%20&#1042;&#1089;&#1054;&#1064;/&#1052;&#1041;&#1054;&#1059;%20&#1052;&#1072;&#1083;&#1100;&#1095;&#1077;&#1074;&#1089;&#1082;&#1072;&#1103;%20&#1057;&#1054;&#1064;_&#1092;&#1080;&#1079;&#1080;&#1082;&#1072;_8_&#1092;&#1086;&#1088;&#1084;&#1072;3.x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028.3640/HZ$D.028.3641/&#1060;&#1086;&#1088;&#1084;&#1072;%203_&#1064;&#1069;_&#1042;&#1089;&#1054;&#1064;_2021_2022%20_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350.1026/HZ$D.350.1029/&#1060;&#1086;&#1088;&#1084;&#1072;%203_&#1064;&#1069;_&#1042;&#1089;&#1054;&#1064;_2021_2022%20&#1092;&#1080;&#1079;&#1080;&#1082;&#1072;%2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60;&#1048;&#1047;&#1048;&#1050;&#1040;_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43.767/HZ$D.543.768/_&#1052;&#1041;&#1054;&#1059;%20&#1057;&#1054;&#1064;%20&#8470;%202_&#1092;&#1080;&#1079;&#1080;&#1082;&#1072;_7_&#1092;&#1086;&#1088;&#1084;&#1072;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028.3640/HZ$D.028.3642/&#1060;&#1086;&#1088;&#1084;&#1072;%203_&#1064;&#1069;_&#1042;&#1089;&#1054;&#1064;_2021_2022%20_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&#1052;&#1041;&#1054;&#1059;%20&#1058;&#1077;&#1088;&#1085;&#1086;&#1074;&#1089;&#1082;&#1072;&#1103;%20&#1054;&#1054;&#1064;%20&#8470;2_&#1092;&#1080;&#1079;&#1080;&#1082;&#1072;_&#1092;&#1086;&#1088;&#1084;&#1072;3-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/HZ$D.533.901/HZ$D.533.902/&#1052;&#1041;&#1054;&#1059;&#1075;&#1080;&#1084;&#1085;&#1072;&#1079;&#1080;&#1103;&#8470;1_&#1092;&#1080;&#1079;&#1080;&#1082;&#1072;_7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70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35" t="s">
        <v>2787</v>
      </c>
      <c r="C3" s="35"/>
      <c r="E3" s="24"/>
      <c r="F3" s="21"/>
      <c r="G3" s="1"/>
    </row>
    <row r="4" spans="1:7" x14ac:dyDescent="0.3">
      <c r="A4" s="36"/>
      <c r="B4" s="37"/>
      <c r="C4" s="37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27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28" t="s">
        <v>2915</v>
      </c>
      <c r="C8" s="29" t="s">
        <v>2916</v>
      </c>
      <c r="D8" s="28" t="s">
        <v>2917</v>
      </c>
      <c r="E8" s="30">
        <v>283</v>
      </c>
      <c r="F8" s="31" t="str">
        <f>VLOOKUP(E8,[1]ОО!C:E,3,FALSE)</f>
        <v>Муниципальное бюджетное общеобразовательное учреждение гимназия № 1 им.Пенькова М.И.</v>
      </c>
      <c r="G8" s="28">
        <v>11</v>
      </c>
    </row>
    <row r="9" spans="1:7" ht="41.4" x14ac:dyDescent="0.3">
      <c r="A9" s="26">
        <f>A8+1</f>
        <v>2</v>
      </c>
      <c r="B9" s="28" t="s">
        <v>2822</v>
      </c>
      <c r="C9" s="29" t="s">
        <v>2823</v>
      </c>
      <c r="D9" s="28" t="s">
        <v>2824</v>
      </c>
      <c r="E9" s="30">
        <v>283</v>
      </c>
      <c r="F9" s="31" t="str">
        <f>VLOOKUP(E9,[9]ОО!C:E,3,FALSE)</f>
        <v>Муниципальное бюджетное общеобразовательное учреждение гимназия № 1 им.Пенькова М.И.</v>
      </c>
      <c r="G9" s="28">
        <v>7</v>
      </c>
    </row>
    <row r="10" spans="1:7" ht="41.4" x14ac:dyDescent="0.3">
      <c r="A10" s="26">
        <f t="shared" ref="A10:A70" si="0">A9+1</f>
        <v>3</v>
      </c>
      <c r="B10" s="32" t="s">
        <v>2848</v>
      </c>
      <c r="C10" s="28" t="s">
        <v>2849</v>
      </c>
      <c r="D10" s="28" t="s">
        <v>2804</v>
      </c>
      <c r="E10" s="30">
        <v>283</v>
      </c>
      <c r="F10" s="31" t="str">
        <f>VLOOKUP(E10,[11]ОО!C:E,3,FALSE)</f>
        <v>Муниципальное бюджетное общеобразовательное учреждение гимназия № 1 им.Пенькова М.И.</v>
      </c>
      <c r="G10" s="28">
        <v>8</v>
      </c>
    </row>
    <row r="11" spans="1:7" ht="41.4" x14ac:dyDescent="0.3">
      <c r="A11" s="26">
        <f t="shared" si="0"/>
        <v>4</v>
      </c>
      <c r="B11" s="28" t="s">
        <v>2925</v>
      </c>
      <c r="C11" s="28" t="s">
        <v>2926</v>
      </c>
      <c r="D11" s="28" t="s">
        <v>2790</v>
      </c>
      <c r="E11" s="30">
        <v>283</v>
      </c>
      <c r="F11" s="31" t="str">
        <f>VLOOKUP(E11,[1]ОО!C:E,3,FALSE)</f>
        <v>Муниципальное бюджетное общеобразовательное учреждение гимназия № 1 им.Пенькова М.И.</v>
      </c>
      <c r="G11" s="28">
        <v>11</v>
      </c>
    </row>
    <row r="12" spans="1:7" ht="41.4" x14ac:dyDescent="0.3">
      <c r="A12" s="26">
        <f t="shared" si="0"/>
        <v>5</v>
      </c>
      <c r="B12" s="28" t="s">
        <v>2800</v>
      </c>
      <c r="C12" s="28" t="s">
        <v>2801</v>
      </c>
      <c r="D12" s="28" t="s">
        <v>2793</v>
      </c>
      <c r="E12" s="30">
        <v>283</v>
      </c>
      <c r="F12" s="31" t="str">
        <f>VLOOKUP(E12,[9]ОО!C:E,3,FALSE)</f>
        <v>Муниципальное бюджетное общеобразовательное учреждение гимназия № 1 им.Пенькова М.И.</v>
      </c>
      <c r="G12" s="28">
        <v>7</v>
      </c>
    </row>
    <row r="13" spans="1:7" ht="41.4" x14ac:dyDescent="0.3">
      <c r="A13" s="26">
        <f t="shared" si="0"/>
        <v>6</v>
      </c>
      <c r="B13" s="28" t="s">
        <v>2805</v>
      </c>
      <c r="C13" s="28" t="s">
        <v>2806</v>
      </c>
      <c r="D13" s="28" t="s">
        <v>2807</v>
      </c>
      <c r="E13" s="30">
        <v>284</v>
      </c>
      <c r="F13" s="31" t="str">
        <f>VLOOKUP(E13,[6]ОО!C:E,3,FALSE)</f>
        <v>Муниципальное бюджетное общеобразовательное учреждение средняя общеобразовательная школа №2</v>
      </c>
      <c r="G13" s="28">
        <v>7</v>
      </c>
    </row>
    <row r="14" spans="1:7" ht="41.4" x14ac:dyDescent="0.3">
      <c r="A14" s="26">
        <f t="shared" si="0"/>
        <v>7</v>
      </c>
      <c r="B14" s="28" t="s">
        <v>2819</v>
      </c>
      <c r="C14" s="28" t="s">
        <v>2820</v>
      </c>
      <c r="D14" s="28" t="s">
        <v>2821</v>
      </c>
      <c r="E14" s="30">
        <v>284</v>
      </c>
      <c r="F14" s="31" t="str">
        <f>VLOOKUP(E14,[6]ОО!C:E,3,FALSE)</f>
        <v>Муниципальное бюджетное общеобразовательное учреждение средняя общеобразовательная школа №2</v>
      </c>
      <c r="G14" s="28">
        <v>7</v>
      </c>
    </row>
    <row r="15" spans="1:7" ht="41.4" x14ac:dyDescent="0.3">
      <c r="A15" s="26">
        <f t="shared" si="0"/>
        <v>8</v>
      </c>
      <c r="B15" s="28" t="s">
        <v>2861</v>
      </c>
      <c r="C15" s="28" t="s">
        <v>2862</v>
      </c>
      <c r="D15" s="28" t="s">
        <v>2863</v>
      </c>
      <c r="E15" s="30">
        <v>284</v>
      </c>
      <c r="F15" s="31" t="str">
        <f>VLOOKUP(E15,[12]ОО!C:E,3,FALSE)</f>
        <v>Муниципальное бюджетное общеобразовательное учреждение средняя общеобразовательная школа №2</v>
      </c>
      <c r="G15" s="28">
        <v>8</v>
      </c>
    </row>
    <row r="16" spans="1:7" ht="41.4" x14ac:dyDescent="0.3">
      <c r="A16" s="26">
        <f t="shared" si="0"/>
        <v>9</v>
      </c>
      <c r="B16" s="28" t="s">
        <v>2817</v>
      </c>
      <c r="C16" s="28" t="s">
        <v>2792</v>
      </c>
      <c r="D16" s="28" t="s">
        <v>2818</v>
      </c>
      <c r="E16" s="30">
        <v>284</v>
      </c>
      <c r="F16" s="31" t="str">
        <f>VLOOKUP(E16,[6]ОО!C:E,3,FALSE)</f>
        <v>Муниципальное бюджетное общеобразовательное учреждение средняя общеобразовательная школа №2</v>
      </c>
      <c r="G16" s="28">
        <v>7</v>
      </c>
    </row>
    <row r="17" spans="1:7" ht="41.4" x14ac:dyDescent="0.3">
      <c r="A17" s="26">
        <f t="shared" si="0"/>
        <v>10</v>
      </c>
      <c r="B17" s="28" t="s">
        <v>2791</v>
      </c>
      <c r="C17" s="28" t="s">
        <v>2792</v>
      </c>
      <c r="D17" s="28" t="s">
        <v>2793</v>
      </c>
      <c r="E17" s="30">
        <v>284</v>
      </c>
      <c r="F17" s="31" t="str">
        <f>VLOOKUP(E17,[6]ОО!C:E,3,FALSE)</f>
        <v>Муниципальное бюджетное общеобразовательное учреждение средняя общеобразовательная школа №2</v>
      </c>
      <c r="G17" s="28">
        <v>7</v>
      </c>
    </row>
    <row r="18" spans="1:7" ht="41.4" x14ac:dyDescent="0.3">
      <c r="A18" s="26">
        <f t="shared" si="0"/>
        <v>11</v>
      </c>
      <c r="B18" s="28" t="s">
        <v>2836</v>
      </c>
      <c r="C18" s="28" t="s">
        <v>2837</v>
      </c>
      <c r="D18" s="28" t="s">
        <v>2804</v>
      </c>
      <c r="E18" s="30">
        <v>284</v>
      </c>
      <c r="F18" s="31" t="str">
        <f>VLOOKUP(E18,[12]ОО!C:E,3,FALSE)</f>
        <v>Муниципальное бюджетное общеобразовательное учреждение средняя общеобразовательная школа №2</v>
      </c>
      <c r="G18" s="28">
        <v>8</v>
      </c>
    </row>
    <row r="19" spans="1:7" ht="41.4" x14ac:dyDescent="0.3">
      <c r="A19" s="26">
        <f t="shared" si="0"/>
        <v>12</v>
      </c>
      <c r="B19" s="28" t="s">
        <v>2876</v>
      </c>
      <c r="C19" s="28" t="s">
        <v>2795</v>
      </c>
      <c r="D19" s="28" t="s">
        <v>2821</v>
      </c>
      <c r="E19" s="30">
        <v>286</v>
      </c>
      <c r="F19" s="31" t="str">
        <f>VLOOKUP(E19,[16]ОО!C:E,3,0)</f>
        <v>Муниципальное бюджетное общеобразовательное учреждение средняя общеобразовательная школа №4</v>
      </c>
      <c r="G19" s="28">
        <v>9</v>
      </c>
    </row>
    <row r="20" spans="1:7" ht="41.4" x14ac:dyDescent="0.3">
      <c r="A20" s="26">
        <f t="shared" si="0"/>
        <v>13</v>
      </c>
      <c r="B20" s="28" t="s">
        <v>2888</v>
      </c>
      <c r="C20" s="28" t="s">
        <v>2889</v>
      </c>
      <c r="D20" s="28" t="s">
        <v>2804</v>
      </c>
      <c r="E20" s="30">
        <v>286</v>
      </c>
      <c r="F20" s="31" t="str">
        <f>VLOOKUP(E20,[16]ОО!C:E,3,0)</f>
        <v>Муниципальное бюджетное общеобразовательное учреждение средняя общеобразовательная школа №4</v>
      </c>
      <c r="G20" s="28">
        <v>9</v>
      </c>
    </row>
    <row r="21" spans="1:7" ht="41.4" x14ac:dyDescent="0.3">
      <c r="A21" s="26">
        <f t="shared" si="0"/>
        <v>14</v>
      </c>
      <c r="B21" s="28" t="s">
        <v>2918</v>
      </c>
      <c r="C21" s="28" t="s">
        <v>2833</v>
      </c>
      <c r="D21" s="28" t="s">
        <v>2790</v>
      </c>
      <c r="E21" s="30">
        <v>287</v>
      </c>
      <c r="F21" s="31" t="str">
        <f>VLOOKUP(E21,[1]ОО!C:E,3,FALSE)</f>
        <v>Муниципальное общеобразовательное учреждение средняя общеобразовательная школа № 5</v>
      </c>
      <c r="G21" s="28">
        <v>11</v>
      </c>
    </row>
    <row r="22" spans="1:7" ht="41.4" x14ac:dyDescent="0.3">
      <c r="A22" s="26">
        <f t="shared" si="0"/>
        <v>15</v>
      </c>
      <c r="B22" s="28" t="s">
        <v>2808</v>
      </c>
      <c r="C22" s="28" t="s">
        <v>2809</v>
      </c>
      <c r="D22" s="28" t="s">
        <v>2810</v>
      </c>
      <c r="E22" s="30">
        <v>287</v>
      </c>
      <c r="F22" s="31" t="str">
        <f>VLOOKUP(E22,[3]ОО!C:E,3,FALSE)</f>
        <v>Муниципальное общеобразовательное учреждение средняя общеобразовательная школа № 5</v>
      </c>
      <c r="G22" s="28">
        <v>7</v>
      </c>
    </row>
    <row r="23" spans="1:7" ht="41.4" x14ac:dyDescent="0.3">
      <c r="A23" s="26">
        <f t="shared" si="0"/>
        <v>16</v>
      </c>
      <c r="B23" s="28" t="s">
        <v>2905</v>
      </c>
      <c r="C23" s="28" t="s">
        <v>2845</v>
      </c>
      <c r="D23" s="28" t="s">
        <v>2879</v>
      </c>
      <c r="E23" s="30">
        <v>287</v>
      </c>
      <c r="F23" s="31" t="str">
        <f>VLOOKUP(E23,[5]ОО!C:E,3,FALSE)</f>
        <v>Муниципальное общеобразовательное учреждение средняя общеобразовательная школа № 5</v>
      </c>
      <c r="G23" s="28">
        <v>10</v>
      </c>
    </row>
    <row r="24" spans="1:7" ht="41.4" x14ac:dyDescent="0.3">
      <c r="A24" s="26">
        <f t="shared" si="0"/>
        <v>17</v>
      </c>
      <c r="B24" s="33" t="s">
        <v>2853</v>
      </c>
      <c r="C24" s="28" t="s">
        <v>2854</v>
      </c>
      <c r="D24" s="28" t="s">
        <v>2790</v>
      </c>
      <c r="E24" s="30">
        <v>287</v>
      </c>
      <c r="F24" s="31" t="str">
        <f>VLOOKUP(E24,[7]ОО!C:E,3,FALSE)</f>
        <v>Муниципальное общеобразовательное учреждение средняя общеобразовательная школа № 5</v>
      </c>
      <c r="G24" s="28">
        <v>8</v>
      </c>
    </row>
    <row r="25" spans="1:7" ht="41.4" x14ac:dyDescent="0.3">
      <c r="A25" s="26">
        <f t="shared" si="0"/>
        <v>18</v>
      </c>
      <c r="B25" s="28" t="s">
        <v>2830</v>
      </c>
      <c r="C25" s="28" t="s">
        <v>2831</v>
      </c>
      <c r="D25" s="28" t="s">
        <v>2813</v>
      </c>
      <c r="E25" s="30">
        <v>287</v>
      </c>
      <c r="F25" s="31" t="str">
        <f>VLOOKUP(E25,[3]ОО!C:E,3,FALSE)</f>
        <v>Муниципальное общеобразовательное учреждение средняя общеобразовательная школа № 5</v>
      </c>
      <c r="G25" s="28">
        <v>7</v>
      </c>
    </row>
    <row r="26" spans="1:7" ht="41.4" x14ac:dyDescent="0.3">
      <c r="A26" s="26">
        <f t="shared" si="0"/>
        <v>19</v>
      </c>
      <c r="B26" s="28" t="s">
        <v>2911</v>
      </c>
      <c r="C26" s="28" t="s">
        <v>2912</v>
      </c>
      <c r="D26" s="28" t="s">
        <v>2813</v>
      </c>
      <c r="E26" s="30">
        <v>287</v>
      </c>
      <c r="F26" s="31" t="str">
        <f>VLOOKUP(E26,[1]ОО!C:E,3,FALSE)</f>
        <v>Муниципальное общеобразовательное учреждение средняя общеобразовательная школа № 5</v>
      </c>
      <c r="G26" s="28">
        <v>11</v>
      </c>
    </row>
    <row r="27" spans="1:7" ht="41.4" x14ac:dyDescent="0.3">
      <c r="A27" s="26">
        <f t="shared" si="0"/>
        <v>20</v>
      </c>
      <c r="B27" s="28" t="s">
        <v>2906</v>
      </c>
      <c r="C27" s="28" t="s">
        <v>2870</v>
      </c>
      <c r="D27" s="28" t="s">
        <v>2827</v>
      </c>
      <c r="E27" s="30">
        <v>287</v>
      </c>
      <c r="F27" s="31" t="str">
        <f>VLOOKUP(E27,[5]ОО!C:E,3,FALSE)</f>
        <v>Муниципальное общеобразовательное учреждение средняя общеобразовательная школа № 5</v>
      </c>
      <c r="G27" s="28">
        <v>10</v>
      </c>
    </row>
    <row r="28" spans="1:7" ht="41.4" x14ac:dyDescent="0.3">
      <c r="A28" s="26">
        <f t="shared" si="0"/>
        <v>21</v>
      </c>
      <c r="B28" s="28" t="s">
        <v>2891</v>
      </c>
      <c r="C28" s="28" t="s">
        <v>2892</v>
      </c>
      <c r="D28" s="28" t="s">
        <v>2868</v>
      </c>
      <c r="E28" s="30">
        <v>287</v>
      </c>
      <c r="F28" s="31" t="str">
        <f>VLOOKUP(E28,[5]ОО!C:E,3,FALSE)</f>
        <v>Муниципальное общеобразовательное учреждение средняя общеобразовательная школа № 5</v>
      </c>
      <c r="G28" s="28">
        <v>10</v>
      </c>
    </row>
    <row r="29" spans="1:7" ht="41.4" x14ac:dyDescent="0.3">
      <c r="A29" s="26">
        <f t="shared" si="0"/>
        <v>22</v>
      </c>
      <c r="B29" s="28" t="s">
        <v>2893</v>
      </c>
      <c r="C29" s="28" t="s">
        <v>2815</v>
      </c>
      <c r="D29" s="28" t="s">
        <v>2894</v>
      </c>
      <c r="E29" s="30">
        <v>287</v>
      </c>
      <c r="F29" s="31" t="str">
        <f>VLOOKUP(E29,[5]ОО!C:E,3,FALSE)</f>
        <v>Муниципальное общеобразовательное учреждение средняя общеобразовательная школа № 5</v>
      </c>
      <c r="G29" s="28">
        <v>10</v>
      </c>
    </row>
    <row r="30" spans="1:7" ht="41.4" x14ac:dyDescent="0.3">
      <c r="A30" s="26">
        <f t="shared" si="0"/>
        <v>23</v>
      </c>
      <c r="B30" s="28" t="s">
        <v>2907</v>
      </c>
      <c r="C30" s="28" t="s">
        <v>2875</v>
      </c>
      <c r="D30" s="28" t="s">
        <v>2824</v>
      </c>
      <c r="E30" s="30">
        <v>287</v>
      </c>
      <c r="F30" s="31" t="str">
        <f>VLOOKUP(E30,[1]ОО!C:E,3,FALSE)</f>
        <v>Муниципальное общеобразовательное учреждение средняя общеобразовательная школа № 5</v>
      </c>
      <c r="G30" s="28">
        <v>11</v>
      </c>
    </row>
    <row r="31" spans="1:7" ht="41.4" x14ac:dyDescent="0.3">
      <c r="A31" s="26">
        <f t="shared" si="0"/>
        <v>24</v>
      </c>
      <c r="B31" s="28" t="s">
        <v>2903</v>
      </c>
      <c r="C31" s="28" t="s">
        <v>2904</v>
      </c>
      <c r="D31" s="28" t="s">
        <v>2813</v>
      </c>
      <c r="E31" s="30">
        <v>287</v>
      </c>
      <c r="F31" s="31" t="str">
        <f>VLOOKUP(E31,[5]ОО!C:E,3,FALSE)</f>
        <v>Муниципальное общеобразовательное учреждение средняя общеобразовательная школа № 5</v>
      </c>
      <c r="G31" s="28">
        <v>10</v>
      </c>
    </row>
    <row r="32" spans="1:7" ht="41.4" x14ac:dyDescent="0.3">
      <c r="A32" s="26">
        <f t="shared" si="0"/>
        <v>25</v>
      </c>
      <c r="B32" s="28" t="s">
        <v>2908</v>
      </c>
      <c r="C32" s="28" t="s">
        <v>2798</v>
      </c>
      <c r="D32" s="28" t="s">
        <v>2909</v>
      </c>
      <c r="E32" s="30">
        <v>287</v>
      </c>
      <c r="F32" s="31" t="str">
        <f>VLOOKUP(E32,[1]ОО!C:E,3,FALSE)</f>
        <v>Муниципальное общеобразовательное учреждение средняя общеобразовательная школа № 5</v>
      </c>
      <c r="G32" s="28">
        <v>11</v>
      </c>
    </row>
    <row r="33" spans="1:7" ht="41.4" x14ac:dyDescent="0.3">
      <c r="A33" s="26">
        <f t="shared" si="0"/>
        <v>26</v>
      </c>
      <c r="B33" s="28" t="s">
        <v>2898</v>
      </c>
      <c r="C33" s="28" t="s">
        <v>2899</v>
      </c>
      <c r="D33" s="28" t="s">
        <v>2900</v>
      </c>
      <c r="E33" s="30">
        <v>287</v>
      </c>
      <c r="F33" s="31" t="str">
        <f>VLOOKUP(E33,[5]ОО!C:E,3,FALSE)</f>
        <v>Муниципальное общеобразовательное учреждение средняя общеобразовательная школа № 5</v>
      </c>
      <c r="G33" s="28">
        <v>10</v>
      </c>
    </row>
    <row r="34" spans="1:7" ht="41.4" x14ac:dyDescent="0.3">
      <c r="A34" s="26">
        <f t="shared" si="0"/>
        <v>27</v>
      </c>
      <c r="B34" s="28" t="s">
        <v>2901</v>
      </c>
      <c r="C34" s="28" t="s">
        <v>2902</v>
      </c>
      <c r="D34" s="28" t="s">
        <v>2894</v>
      </c>
      <c r="E34" s="30">
        <v>287</v>
      </c>
      <c r="F34" s="31" t="str">
        <f>VLOOKUP(E34,[5]ОО!C:E,3,FALSE)</f>
        <v>Муниципальное общеобразовательное учреждение средняя общеобразовательная школа № 5</v>
      </c>
      <c r="G34" s="28">
        <v>10</v>
      </c>
    </row>
    <row r="35" spans="1:7" ht="41.4" x14ac:dyDescent="0.3">
      <c r="A35" s="26">
        <f t="shared" si="0"/>
        <v>28</v>
      </c>
      <c r="B35" s="28" t="s">
        <v>2857</v>
      </c>
      <c r="C35" s="28" t="s">
        <v>2858</v>
      </c>
      <c r="D35" s="28" t="s">
        <v>2840</v>
      </c>
      <c r="E35" s="30">
        <v>288</v>
      </c>
      <c r="F35" s="31" t="s">
        <v>2859</v>
      </c>
      <c r="G35" s="28">
        <v>8</v>
      </c>
    </row>
    <row r="36" spans="1:7" ht="41.4" x14ac:dyDescent="0.3">
      <c r="A36" s="26">
        <f t="shared" si="0"/>
        <v>29</v>
      </c>
      <c r="B36" s="30" t="s">
        <v>2923</v>
      </c>
      <c r="C36" s="28" t="s">
        <v>2920</v>
      </c>
      <c r="D36" s="28" t="s">
        <v>2924</v>
      </c>
      <c r="E36" s="30">
        <v>289</v>
      </c>
      <c r="F36" s="31" t="str">
        <f>VLOOKUP(E36,[1]ОО!C:E,3,FALSE)</f>
        <v>Муниципальное бюджетное общеобразовательное учреждение средняя общеобразовательная школа №8</v>
      </c>
      <c r="G36" s="28">
        <v>11</v>
      </c>
    </row>
    <row r="37" spans="1:7" ht="41.4" x14ac:dyDescent="0.3">
      <c r="A37" s="26">
        <f t="shared" si="0"/>
        <v>30</v>
      </c>
      <c r="B37" s="28" t="s">
        <v>2880</v>
      </c>
      <c r="C37" s="28" t="s">
        <v>2881</v>
      </c>
      <c r="D37" s="28" t="s">
        <v>2882</v>
      </c>
      <c r="E37" s="30">
        <v>289</v>
      </c>
      <c r="F37" s="30" t="s">
        <v>2883</v>
      </c>
      <c r="G37" s="30">
        <v>9</v>
      </c>
    </row>
    <row r="38" spans="1:7" ht="41.4" x14ac:dyDescent="0.3">
      <c r="A38" s="26">
        <f t="shared" si="0"/>
        <v>31</v>
      </c>
      <c r="B38" s="30" t="s">
        <v>2886</v>
      </c>
      <c r="C38" s="28" t="s">
        <v>2887</v>
      </c>
      <c r="D38" s="28" t="s">
        <v>2821</v>
      </c>
      <c r="E38" s="30">
        <v>289</v>
      </c>
      <c r="F38" s="30" t="s">
        <v>2883</v>
      </c>
      <c r="G38" s="30">
        <v>9</v>
      </c>
    </row>
    <row r="39" spans="1:7" ht="55.2" x14ac:dyDescent="0.3">
      <c r="A39" s="26">
        <f t="shared" si="0"/>
        <v>32</v>
      </c>
      <c r="B39" s="28" t="s">
        <v>2846</v>
      </c>
      <c r="C39" s="28" t="s">
        <v>2847</v>
      </c>
      <c r="D39" s="28" t="s">
        <v>2824</v>
      </c>
      <c r="E39" s="30">
        <v>292</v>
      </c>
      <c r="F39" s="31" t="str">
        <f>VLOOKUP(E39,[13]ОО!C:E,3,FALSE)</f>
        <v>Муниципальное бюджетное общеобразовательное учреждение Волошинская средняя общеобразовательная школа</v>
      </c>
      <c r="G39" s="28">
        <v>8</v>
      </c>
    </row>
    <row r="40" spans="1:7" ht="55.2" x14ac:dyDescent="0.3">
      <c r="A40" s="26">
        <f t="shared" si="0"/>
        <v>33</v>
      </c>
      <c r="B40" s="28" t="s">
        <v>2869</v>
      </c>
      <c r="C40" s="28" t="s">
        <v>2870</v>
      </c>
      <c r="D40" s="28" t="s">
        <v>2816</v>
      </c>
      <c r="E40" s="30">
        <v>293</v>
      </c>
      <c r="F40" s="31" t="str">
        <f>VLOOKUP(E40,[4]ОО!C:E,3,FALSE)</f>
        <v>Муниципальное бюджетное общеобразовательное учреждение Дегтевская средняя общеобразовательная школа</v>
      </c>
      <c r="G40" s="28">
        <v>9</v>
      </c>
    </row>
    <row r="41" spans="1:7" ht="55.2" x14ac:dyDescent="0.3">
      <c r="A41" s="26">
        <f t="shared" si="0"/>
        <v>34</v>
      </c>
      <c r="B41" s="28" t="s">
        <v>2825</v>
      </c>
      <c r="C41" s="28" t="s">
        <v>2826</v>
      </c>
      <c r="D41" s="28" t="s">
        <v>2827</v>
      </c>
      <c r="E41" s="30">
        <v>293</v>
      </c>
      <c r="F41" s="31" t="str">
        <f>VLOOKUP(E41,[15]ОО!C:E,3,FALSE)</f>
        <v>Муниципальное бюджетное общеобразовательное учреждение Дегтевская средняя общеобразовательная школа</v>
      </c>
      <c r="G41" s="28">
        <v>7</v>
      </c>
    </row>
    <row r="42" spans="1:7" ht="55.2" x14ac:dyDescent="0.3">
      <c r="A42" s="26">
        <f t="shared" si="0"/>
        <v>35</v>
      </c>
      <c r="B42" s="28" t="s">
        <v>2910</v>
      </c>
      <c r="C42" s="28" t="s">
        <v>2858</v>
      </c>
      <c r="D42" s="28" t="s">
        <v>2843</v>
      </c>
      <c r="E42" s="30">
        <v>293</v>
      </c>
      <c r="F42" s="31" t="str">
        <f>VLOOKUP(E42,[1]ОО!C:E,3,FALSE)</f>
        <v>Муниципальное бюджетное общеобразовательное учреждение Дегтевская средняя общеобразовательная школа</v>
      </c>
      <c r="G42" s="28">
        <v>11</v>
      </c>
    </row>
    <row r="43" spans="1:7" ht="55.2" x14ac:dyDescent="0.3">
      <c r="A43" s="26">
        <f t="shared" si="0"/>
        <v>36</v>
      </c>
      <c r="B43" s="28" t="s">
        <v>2910</v>
      </c>
      <c r="C43" s="28" t="s">
        <v>2795</v>
      </c>
      <c r="D43" s="28" t="s">
        <v>2921</v>
      </c>
      <c r="E43" s="30">
        <v>293</v>
      </c>
      <c r="F43" s="31" t="str">
        <f>VLOOKUP(E43,[1]ОО!C:E,3,FALSE)</f>
        <v>Муниципальное бюджетное общеобразовательное учреждение Дегтевская средняя общеобразовательная школа</v>
      </c>
      <c r="G43" s="28">
        <v>11</v>
      </c>
    </row>
    <row r="44" spans="1:7" ht="55.2" x14ac:dyDescent="0.3">
      <c r="A44" s="26">
        <f t="shared" si="0"/>
        <v>37</v>
      </c>
      <c r="B44" s="28" t="s">
        <v>2871</v>
      </c>
      <c r="C44" s="28" t="s">
        <v>2803</v>
      </c>
      <c r="D44" s="28" t="s">
        <v>2790</v>
      </c>
      <c r="E44" s="30">
        <v>293</v>
      </c>
      <c r="F44" s="31" t="str">
        <f>VLOOKUP(E44,[4]ОО!C:E,3,FALSE)</f>
        <v>Муниципальное бюджетное общеобразовательное учреждение Дегтевская средняя общеобразовательная школа</v>
      </c>
      <c r="G44" s="28">
        <v>9</v>
      </c>
    </row>
    <row r="45" spans="1:7" ht="55.2" x14ac:dyDescent="0.3">
      <c r="A45" s="26">
        <f t="shared" si="0"/>
        <v>38</v>
      </c>
      <c r="B45" s="28" t="s">
        <v>2913</v>
      </c>
      <c r="C45" s="28" t="s">
        <v>2914</v>
      </c>
      <c r="D45" s="28" t="s">
        <v>2840</v>
      </c>
      <c r="E45" s="30">
        <v>293</v>
      </c>
      <c r="F45" s="31" t="str">
        <f>VLOOKUP(E45,[1]ОО!C:E,3,FALSE)</f>
        <v>Муниципальное бюджетное общеобразовательное учреждение Дегтевская средняя общеобразовательная школа</v>
      </c>
      <c r="G45" s="28">
        <v>11</v>
      </c>
    </row>
    <row r="46" spans="1:7" ht="55.2" x14ac:dyDescent="0.3">
      <c r="A46" s="26">
        <f t="shared" si="0"/>
        <v>39</v>
      </c>
      <c r="B46" s="28" t="s">
        <v>2864</v>
      </c>
      <c r="C46" s="28" t="s">
        <v>2865</v>
      </c>
      <c r="D46" s="28" t="s">
        <v>2866</v>
      </c>
      <c r="E46" s="30">
        <v>296</v>
      </c>
      <c r="F46" s="31" t="str">
        <f>VLOOKUP(E46,[14]ОО!C:E,3,FALSE)</f>
        <v>Муниципальное бюджетное общеобразовательное учреждение Кудиновская основная общеобразовательная школа</v>
      </c>
      <c r="G46" s="28">
        <v>9</v>
      </c>
    </row>
    <row r="47" spans="1:7" ht="55.2" x14ac:dyDescent="0.3">
      <c r="A47" s="26">
        <f t="shared" si="0"/>
        <v>40</v>
      </c>
      <c r="B47" s="28" t="s">
        <v>2877</v>
      </c>
      <c r="C47" s="28" t="s">
        <v>2878</v>
      </c>
      <c r="D47" s="28" t="s">
        <v>2879</v>
      </c>
      <c r="E47" s="30">
        <v>296</v>
      </c>
      <c r="F47" s="31" t="str">
        <f>VLOOKUP(E47,[14]ОО!C:E,3,FALSE)</f>
        <v>Муниципальное бюджетное общеобразовательное учреждение Кудиновская основная общеобразовательная школа</v>
      </c>
      <c r="G47" s="28">
        <v>9</v>
      </c>
    </row>
    <row r="48" spans="1:7" ht="55.2" x14ac:dyDescent="0.3">
      <c r="A48" s="26">
        <f t="shared" si="0"/>
        <v>41</v>
      </c>
      <c r="B48" s="33" t="s">
        <v>2788</v>
      </c>
      <c r="C48" s="28" t="s">
        <v>2789</v>
      </c>
      <c r="D48" s="28" t="s">
        <v>2790</v>
      </c>
      <c r="E48" s="30">
        <v>296</v>
      </c>
      <c r="F48" s="31" t="s">
        <v>2363</v>
      </c>
      <c r="G48" s="28">
        <v>7</v>
      </c>
    </row>
    <row r="49" spans="1:7" ht="55.2" x14ac:dyDescent="0.3">
      <c r="A49" s="26">
        <f t="shared" si="0"/>
        <v>42</v>
      </c>
      <c r="B49" s="28" t="s">
        <v>2872</v>
      </c>
      <c r="C49" s="28" t="s">
        <v>2873</v>
      </c>
      <c r="D49" s="28" t="s">
        <v>2824</v>
      </c>
      <c r="E49" s="30">
        <v>296</v>
      </c>
      <c r="F49" s="31" t="str">
        <f>VLOOKUP(E49,[14]ОО!C:E,3,FALSE)</f>
        <v>Муниципальное бюджетное общеобразовательное учреждение Кудиновская основная общеобразовательная школа</v>
      </c>
      <c r="G49" s="28">
        <v>9</v>
      </c>
    </row>
    <row r="50" spans="1:7" ht="55.2" x14ac:dyDescent="0.3">
      <c r="A50" s="26">
        <f t="shared" si="0"/>
        <v>43</v>
      </c>
      <c r="B50" s="28" t="s">
        <v>2890</v>
      </c>
      <c r="C50" s="28" t="s">
        <v>2803</v>
      </c>
      <c r="D50" s="28" t="s">
        <v>2804</v>
      </c>
      <c r="E50" s="30">
        <v>298</v>
      </c>
      <c r="F50" s="31" t="str">
        <f>VLOOKUP(E50,[18]ОО!C:E,3,FALSE)</f>
        <v>Муниципальное бюджетное общеобразовательное учреждение Ленинская средняя общеобразовательная школа</v>
      </c>
      <c r="G50" s="28">
        <v>9</v>
      </c>
    </row>
    <row r="51" spans="1:7" ht="55.2" x14ac:dyDescent="0.3">
      <c r="A51" s="26">
        <f t="shared" si="0"/>
        <v>44</v>
      </c>
      <c r="B51" s="28" t="s">
        <v>2844</v>
      </c>
      <c r="C51" s="28" t="s">
        <v>2845</v>
      </c>
      <c r="D51" s="28" t="s">
        <v>2816</v>
      </c>
      <c r="E51" s="30">
        <v>299</v>
      </c>
      <c r="F51" s="31" t="str">
        <f>VLOOKUP(E51,[2]ОО!C:E,3,FALSE)</f>
        <v>Муниципальное бюджетное общеобразовательное учреждение Мальчевская средняя общеобразовательная школа</v>
      </c>
      <c r="G51" s="28">
        <v>8</v>
      </c>
    </row>
    <row r="52" spans="1:7" ht="55.2" x14ac:dyDescent="0.3">
      <c r="A52" s="26">
        <f t="shared" si="0"/>
        <v>45</v>
      </c>
      <c r="B52" s="28" t="s">
        <v>2896</v>
      </c>
      <c r="C52" s="28" t="s">
        <v>2803</v>
      </c>
      <c r="D52" s="28" t="s">
        <v>2897</v>
      </c>
      <c r="E52" s="30">
        <v>299</v>
      </c>
      <c r="F52" s="31" t="str">
        <f>VLOOKUP(E52,[5]ОО!C:E,3,FALSE)</f>
        <v>Муниципальное бюджетное общеобразовательное учреждение Мальчевская средняя общеобразовательная школа</v>
      </c>
      <c r="G52" s="28">
        <v>10</v>
      </c>
    </row>
    <row r="53" spans="1:7" ht="55.2" x14ac:dyDescent="0.3">
      <c r="A53" s="26">
        <f t="shared" si="0"/>
        <v>46</v>
      </c>
      <c r="B53" s="28" t="s">
        <v>2928</v>
      </c>
      <c r="C53" s="28" t="s">
        <v>2922</v>
      </c>
      <c r="D53" s="28" t="s">
        <v>2799</v>
      </c>
      <c r="E53" s="30">
        <v>299</v>
      </c>
      <c r="F53" s="31" t="str">
        <f>VLOOKUP(E53,[1]ОО!C:E,3,FALSE)</f>
        <v>Муниципальное бюджетное общеобразовательное учреждение Мальчевская средняя общеобразовательная школа</v>
      </c>
      <c r="G53" s="28">
        <v>11</v>
      </c>
    </row>
    <row r="54" spans="1:7" ht="55.2" x14ac:dyDescent="0.3">
      <c r="A54" s="26">
        <f t="shared" si="0"/>
        <v>47</v>
      </c>
      <c r="B54" s="28" t="s">
        <v>2828</v>
      </c>
      <c r="C54" s="28" t="s">
        <v>2829</v>
      </c>
      <c r="D54" s="28" t="s">
        <v>2813</v>
      </c>
      <c r="E54" s="30">
        <v>299</v>
      </c>
      <c r="F54" s="31" t="str">
        <f>VLOOKUP(E54,[19]ОО!C:E,3,FALSE)</f>
        <v>Муниципальное бюджетное общеобразовательное учреждение Мальчевская средняя общеобразовательная школа</v>
      </c>
      <c r="G54" s="28">
        <v>7</v>
      </c>
    </row>
    <row r="55" spans="1:7" ht="55.2" x14ac:dyDescent="0.3">
      <c r="A55" s="26">
        <f t="shared" si="0"/>
        <v>48</v>
      </c>
      <c r="B55" s="28" t="s">
        <v>2860</v>
      </c>
      <c r="C55" s="28" t="s">
        <v>2798</v>
      </c>
      <c r="D55" s="28" t="s">
        <v>2813</v>
      </c>
      <c r="E55" s="30">
        <v>306</v>
      </c>
      <c r="F55" s="31" t="str">
        <f>VLOOKUP(E55,[10]ОО!C:E,3,FALSE)</f>
        <v>Муниципальное бюджетное общеобразовательное учреждение Полненская средняя общеобразовательная школа</v>
      </c>
      <c r="G55" s="28">
        <v>8</v>
      </c>
    </row>
    <row r="56" spans="1:7" ht="55.2" x14ac:dyDescent="0.3">
      <c r="A56" s="26">
        <f t="shared" si="0"/>
        <v>49</v>
      </c>
      <c r="B56" s="28" t="s">
        <v>2855</v>
      </c>
      <c r="C56" s="28" t="s">
        <v>2792</v>
      </c>
      <c r="D56" s="28" t="s">
        <v>2856</v>
      </c>
      <c r="E56" s="30">
        <v>308</v>
      </c>
      <c r="F56" s="34" t="s">
        <v>2378</v>
      </c>
      <c r="G56" s="28">
        <v>8</v>
      </c>
    </row>
    <row r="57" spans="1:7" ht="55.2" x14ac:dyDescent="0.3">
      <c r="A57" s="26">
        <f t="shared" si="0"/>
        <v>50</v>
      </c>
      <c r="B57" s="28" t="s">
        <v>2919</v>
      </c>
      <c r="C57" s="28" t="s">
        <v>2920</v>
      </c>
      <c r="D57" s="28" t="s">
        <v>2790</v>
      </c>
      <c r="E57" s="30">
        <v>310</v>
      </c>
      <c r="F57" s="31" t="str">
        <f>VLOOKUP(E57,[1]ОО!C:E,3,FALSE)</f>
        <v>Муниципальное бюджетное общеобразовательное учреждение Туриловская средняя общеобразовательная школа</v>
      </c>
      <c r="G57" s="28">
        <v>11</v>
      </c>
    </row>
    <row r="58" spans="1:7" ht="55.2" x14ac:dyDescent="0.3">
      <c r="A58" s="26">
        <f t="shared" si="0"/>
        <v>51</v>
      </c>
      <c r="B58" s="28" t="s">
        <v>2895</v>
      </c>
      <c r="C58" s="28" t="s">
        <v>2881</v>
      </c>
      <c r="D58" s="28" t="s">
        <v>2827</v>
      </c>
      <c r="E58" s="30">
        <v>310</v>
      </c>
      <c r="F58" s="31" t="str">
        <f>VLOOKUP(E58,[5]ОО!C:E,3,FALSE)</f>
        <v>Муниципальное бюджетное общеобразовательное учреждение Туриловская средняя общеобразовательная школа</v>
      </c>
      <c r="G58" s="28">
        <v>10</v>
      </c>
    </row>
    <row r="59" spans="1:7" ht="55.2" x14ac:dyDescent="0.3">
      <c r="A59" s="26">
        <f t="shared" si="0"/>
        <v>52</v>
      </c>
      <c r="B59" s="28" t="s">
        <v>2838</v>
      </c>
      <c r="C59" s="28" t="s">
        <v>2839</v>
      </c>
      <c r="D59" s="28" t="s">
        <v>2840</v>
      </c>
      <c r="E59" s="30">
        <v>2032</v>
      </c>
      <c r="F59" s="31" t="s">
        <v>2384</v>
      </c>
      <c r="G59" s="28">
        <v>8</v>
      </c>
    </row>
    <row r="60" spans="1:7" ht="55.2" x14ac:dyDescent="0.3">
      <c r="A60" s="26">
        <f t="shared" si="0"/>
        <v>53</v>
      </c>
      <c r="B60" s="28" t="s">
        <v>2841</v>
      </c>
      <c r="C60" s="28" t="s">
        <v>2842</v>
      </c>
      <c r="D60" s="28" t="s">
        <v>2843</v>
      </c>
      <c r="E60" s="30">
        <v>2032</v>
      </c>
      <c r="F60" s="31" t="s">
        <v>2384</v>
      </c>
      <c r="G60" s="28">
        <v>8</v>
      </c>
    </row>
    <row r="61" spans="1:7" ht="55.2" x14ac:dyDescent="0.3">
      <c r="A61" s="26">
        <f t="shared" si="0"/>
        <v>54</v>
      </c>
      <c r="B61" s="28" t="s">
        <v>2850</v>
      </c>
      <c r="C61" s="28" t="s">
        <v>2851</v>
      </c>
      <c r="D61" s="28" t="s">
        <v>2852</v>
      </c>
      <c r="E61" s="30">
        <v>2032</v>
      </c>
      <c r="F61" s="31" t="str">
        <f>VLOOKUP(E61,[17]ОО!C:E,3,FALSE)</f>
        <v>Муниципальное бюджетное общеобразовательное учреждение Грековская основная общеобразовательная школа</v>
      </c>
      <c r="G61" s="28">
        <v>8</v>
      </c>
    </row>
    <row r="62" spans="1:7" ht="55.2" x14ac:dyDescent="0.3">
      <c r="A62" s="26">
        <f t="shared" si="0"/>
        <v>55</v>
      </c>
      <c r="B62" s="28" t="s">
        <v>2802</v>
      </c>
      <c r="C62" s="28" t="s">
        <v>2803</v>
      </c>
      <c r="D62" s="28" t="s">
        <v>2804</v>
      </c>
      <c r="E62" s="30">
        <v>2942</v>
      </c>
      <c r="F62" s="31" t="str">
        <f>VLOOKUP(E62,[8]ОО!C:E,3,FALSE)</f>
        <v>Муниципальное бюджетное общеобразовательное учреждение Терновская основная общеобразовательная школа №2</v>
      </c>
      <c r="G62" s="28">
        <v>7</v>
      </c>
    </row>
    <row r="63" spans="1:7" ht="55.2" x14ac:dyDescent="0.3">
      <c r="A63" s="26">
        <f t="shared" si="0"/>
        <v>56</v>
      </c>
      <c r="B63" s="28" t="s">
        <v>2811</v>
      </c>
      <c r="C63" s="28" t="s">
        <v>2812</v>
      </c>
      <c r="D63" s="28" t="s">
        <v>2813</v>
      </c>
      <c r="E63" s="30">
        <v>2942</v>
      </c>
      <c r="F63" s="31" t="str">
        <f>VLOOKUP(E63,[8]ОО!C:E,3,FALSE)</f>
        <v>Муниципальное бюджетное общеобразовательное учреждение Терновская основная общеобразовательная школа №2</v>
      </c>
      <c r="G63" s="28">
        <v>7</v>
      </c>
    </row>
    <row r="64" spans="1:7" ht="55.2" x14ac:dyDescent="0.3">
      <c r="A64" s="26">
        <f t="shared" si="0"/>
        <v>57</v>
      </c>
      <c r="B64" s="28" t="s">
        <v>2874</v>
      </c>
      <c r="C64" s="28" t="s">
        <v>2875</v>
      </c>
      <c r="D64" s="28" t="s">
        <v>2813</v>
      </c>
      <c r="E64" s="30">
        <v>2942</v>
      </c>
      <c r="F64" s="31" t="str">
        <f>VLOOKUP(E64,[8]ОО!C:E,3,FALSE)</f>
        <v>Муниципальное бюджетное общеобразовательное учреждение Терновская основная общеобразовательная школа №2</v>
      </c>
      <c r="G64" s="28">
        <v>9</v>
      </c>
    </row>
    <row r="65" spans="1:7" ht="55.2" x14ac:dyDescent="0.3">
      <c r="A65" s="26">
        <f t="shared" si="0"/>
        <v>58</v>
      </c>
      <c r="B65" s="28" t="s">
        <v>2814</v>
      </c>
      <c r="C65" s="28" t="s">
        <v>2815</v>
      </c>
      <c r="D65" s="28" t="s">
        <v>2816</v>
      </c>
      <c r="E65" s="30">
        <v>2942</v>
      </c>
      <c r="F65" s="31" t="str">
        <f>VLOOKUP(E65,[8]ОО!C:E,3,FALSE)</f>
        <v>Муниципальное бюджетное общеобразовательное учреждение Терновская основная общеобразовательная школа №2</v>
      </c>
      <c r="G65" s="28">
        <v>7</v>
      </c>
    </row>
    <row r="66" spans="1:7" ht="55.2" x14ac:dyDescent="0.3">
      <c r="A66" s="26">
        <f t="shared" si="0"/>
        <v>59</v>
      </c>
      <c r="B66" s="28" t="s">
        <v>2794</v>
      </c>
      <c r="C66" s="28" t="s">
        <v>2795</v>
      </c>
      <c r="D66" s="28" t="s">
        <v>2927</v>
      </c>
      <c r="E66" s="30">
        <v>2945</v>
      </c>
      <c r="F66" s="31" t="s">
        <v>2796</v>
      </c>
      <c r="G66" s="28">
        <v>7</v>
      </c>
    </row>
    <row r="67" spans="1:7" ht="55.2" x14ac:dyDescent="0.3">
      <c r="A67" s="26">
        <f t="shared" si="0"/>
        <v>60</v>
      </c>
      <c r="B67" s="28" t="s">
        <v>2884</v>
      </c>
      <c r="C67" s="28" t="s">
        <v>2862</v>
      </c>
      <c r="D67" s="28" t="s">
        <v>2885</v>
      </c>
      <c r="E67" s="30">
        <v>2945</v>
      </c>
      <c r="F67" s="31" t="s">
        <v>2796</v>
      </c>
      <c r="G67" s="28">
        <v>9</v>
      </c>
    </row>
    <row r="68" spans="1:7" ht="55.2" x14ac:dyDescent="0.3">
      <c r="A68" s="26">
        <f t="shared" si="0"/>
        <v>61</v>
      </c>
      <c r="B68" s="28" t="s">
        <v>2797</v>
      </c>
      <c r="C68" s="28" t="s">
        <v>2798</v>
      </c>
      <c r="D68" s="28" t="s">
        <v>2799</v>
      </c>
      <c r="E68" s="30">
        <v>2945</v>
      </c>
      <c r="F68" s="31" t="s">
        <v>2796</v>
      </c>
      <c r="G68" s="28">
        <v>7</v>
      </c>
    </row>
    <row r="69" spans="1:7" ht="27.6" x14ac:dyDescent="0.3">
      <c r="A69" s="26">
        <f t="shared" si="0"/>
        <v>62</v>
      </c>
      <c r="B69" s="28" t="s">
        <v>2832</v>
      </c>
      <c r="C69" s="28" t="s">
        <v>2833</v>
      </c>
      <c r="D69" s="28" t="s">
        <v>2834</v>
      </c>
      <c r="E69" s="30">
        <v>2945</v>
      </c>
      <c r="F69" s="31" t="s">
        <v>2835</v>
      </c>
      <c r="G69" s="28">
        <v>7</v>
      </c>
    </row>
    <row r="70" spans="1:7" ht="55.2" x14ac:dyDescent="0.3">
      <c r="A70" s="26">
        <f t="shared" si="0"/>
        <v>63</v>
      </c>
      <c r="B70" s="28" t="s">
        <v>2867</v>
      </c>
      <c r="C70" s="28" t="s">
        <v>2862</v>
      </c>
      <c r="D70" s="28" t="s">
        <v>2868</v>
      </c>
      <c r="E70" s="30">
        <v>2945</v>
      </c>
      <c r="F70" s="31" t="s">
        <v>2796</v>
      </c>
      <c r="G70" s="28">
        <v>9</v>
      </c>
    </row>
  </sheetData>
  <sortState ref="B8:N70">
    <sortCondition ref="E8:E70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2021-11-14T22:36:11Z</dcterms:modified>
</cp:coreProperties>
</file>