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worksheets/sheet3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worksheets/sheet33.xml" ContentType="application/vnd.openxmlformats-officedocument.spreadsheetml.worksheet+xml"/>
  <Override PartName="/xl/externalLinks/externalLink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worksheets/sheet31.xml" ContentType="application/vnd.openxmlformats-officedocument.spreadsheetml.worksheet+xml"/>
  <Override PartName="/xl/externalLinks/externalLink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externalLinks/externalLink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5.xml" ContentType="application/vnd.openxmlformats-officedocument.spreadsheetml.externalLink+xml"/>
  <Override PartName="/xl/worksheets/sheet3.xml" ContentType="application/vnd.openxmlformats-officedocument.spreadsheetml.worksheet+xml"/>
  <Override PartName="/xl/externalLinks/externalLink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3.xml" ContentType="application/vnd.openxmlformats-officedocument.spreadsheetml.externalLink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Default Extension="bin" ContentType="application/vnd.openxmlformats-officedocument.spreadsheetml.printerSettings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externalLinks/externalLink8.xml" ContentType="application/vnd.openxmlformats-officedocument.spreadsheetml.externalLink+xml"/>
  <Override PartName="/xl/externalLinks/externalLink19.xml" ContentType="application/vnd.openxmlformats-officedocument.spreadsheetml.externalLink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28.xml" ContentType="application/vnd.openxmlformats-officedocument.spreadsheetml.externalLink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6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3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12600"/>
  </bookViews>
  <sheets>
    <sheet name="СВОД" sheetId="1" r:id="rId1"/>
    <sheet name="НАЧАЛО" sheetId="2" r:id="rId2"/>
    <sheet name="ИТОГ" sheetId="10" r:id="rId3"/>
    <sheet name="ИТОГ (2)" sheetId="11" r:id="rId4"/>
    <sheet name="ИТОГ (3)" sheetId="12" r:id="rId5"/>
    <sheet name="ИТОГ (4)" sheetId="13" r:id="rId6"/>
    <sheet name="ИТОГ (5)" sheetId="14" r:id="rId7"/>
    <sheet name="ИТОГ (6)" sheetId="15" r:id="rId8"/>
    <sheet name="СВОД (2)" sheetId="16" r:id="rId9"/>
    <sheet name="ИТОГ (7)" sheetId="17" r:id="rId10"/>
    <sheet name="СВОД (3)" sheetId="18" r:id="rId11"/>
    <sheet name="ИТОГ (8)" sheetId="19" r:id="rId12"/>
    <sheet name="СВОД (4)" sheetId="20" r:id="rId13"/>
    <sheet name="ИТОГ (9)" sheetId="21" r:id="rId14"/>
    <sheet name="ИТОГ (10)" sheetId="22" r:id="rId15"/>
    <sheet name="ИТОГ (11)" sheetId="23" r:id="rId16"/>
    <sheet name="ИТОГ (12)" sheetId="24" r:id="rId17"/>
    <sheet name="СВОД (5)" sheetId="25" r:id="rId18"/>
    <sheet name="ИТОГ (13)" sheetId="26" r:id="rId19"/>
    <sheet name=" ИТОГ МБОУ ТуроверовскаяООШ" sheetId="27" r:id="rId20"/>
    <sheet name="СВОД (6)" sheetId="28" r:id="rId21"/>
    <sheet name="СВОД (7)" sheetId="29" r:id="rId22"/>
    <sheet name="ИТОГ (14)" sheetId="30" r:id="rId23"/>
    <sheet name="СВОД (8)" sheetId="31" r:id="rId24"/>
    <sheet name="СВОД (9)" sheetId="32" r:id="rId25"/>
    <sheet name="ИТОГ Верхнеталовская СОШ" sheetId="33" r:id="rId26"/>
    <sheet name="Фоминская ООШ" sheetId="34" r:id="rId27"/>
    <sheet name="ИТОГ (15)" sheetId="35" r:id="rId28"/>
    <sheet name="СВОД (10)" sheetId="36" r:id="rId29"/>
    <sheet name="Лист1" sheetId="37" r:id="rId30"/>
    <sheet name="ИТОГ (16)" sheetId="38" r:id="rId31"/>
    <sheet name="СВОД (11)" sheetId="39" r:id="rId32"/>
    <sheet name="ИТОГ (17)" sheetId="40" r:id="rId33"/>
    <sheet name="ИТОГ (18)" sheetId="41" r:id="rId34"/>
    <sheet name="КОНЕЦ" sheetId="4" r:id="rId35"/>
  </sheets>
  <externalReferences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</externalReferences>
  <calcPr calcId="124519"/>
  <fileRecoveryPr repairLoad="1"/>
</workbook>
</file>

<file path=xl/calcChain.xml><?xml version="1.0" encoding="utf-8"?>
<calcChain xmlns="http://schemas.openxmlformats.org/spreadsheetml/2006/main">
  <c r="D21" i="41"/>
  <c r="E21" s="1"/>
  <c r="C21"/>
  <c r="L20"/>
  <c r="M20" s="1"/>
  <c r="J20"/>
  <c r="K20" s="1"/>
  <c r="H20"/>
  <c r="I20" s="1"/>
  <c r="F20"/>
  <c r="G20" s="1"/>
  <c r="E20"/>
  <c r="L19"/>
  <c r="M19" s="1"/>
  <c r="J19"/>
  <c r="K19" s="1"/>
  <c r="H19"/>
  <c r="I19" s="1"/>
  <c r="F19"/>
  <c r="G19" s="1"/>
  <c r="E19"/>
  <c r="L18"/>
  <c r="M18" s="1"/>
  <c r="J18"/>
  <c r="K18" s="1"/>
  <c r="H18"/>
  <c r="I18" s="1"/>
  <c r="F18"/>
  <c r="G18" s="1"/>
  <c r="E18"/>
  <c r="L17"/>
  <c r="M17" s="1"/>
  <c r="J17"/>
  <c r="K17" s="1"/>
  <c r="H17"/>
  <c r="I17" s="1"/>
  <c r="F17"/>
  <c r="G17" s="1"/>
  <c r="E17"/>
  <c r="L16"/>
  <c r="M16" s="1"/>
  <c r="J16"/>
  <c r="K16" s="1"/>
  <c r="H16"/>
  <c r="I16" s="1"/>
  <c r="F16"/>
  <c r="G16" s="1"/>
  <c r="E16"/>
  <c r="L15"/>
  <c r="M15" s="1"/>
  <c r="J15"/>
  <c r="K15" s="1"/>
  <c r="H15"/>
  <c r="I15" s="1"/>
  <c r="F15"/>
  <c r="G15" s="1"/>
  <c r="E15"/>
  <c r="L14"/>
  <c r="M14" s="1"/>
  <c r="J14"/>
  <c r="K14" s="1"/>
  <c r="H14"/>
  <c r="I14" s="1"/>
  <c r="F14"/>
  <c r="G14" s="1"/>
  <c r="E14"/>
  <c r="L13"/>
  <c r="J13"/>
  <c r="H13"/>
  <c r="E13"/>
  <c r="L12"/>
  <c r="J12"/>
  <c r="H12"/>
  <c r="E12"/>
  <c r="L11"/>
  <c r="M11" s="1"/>
  <c r="J11"/>
  <c r="K11" s="1"/>
  <c r="H11"/>
  <c r="I11" s="1"/>
  <c r="F11"/>
  <c r="G11" s="1"/>
  <c r="E11"/>
  <c r="L10"/>
  <c r="J10"/>
  <c r="H10"/>
  <c r="E10"/>
  <c r="N12" l="1"/>
  <c r="F13"/>
  <c r="G13" s="1"/>
  <c r="N13"/>
  <c r="N15"/>
  <c r="N16"/>
  <c r="N17"/>
  <c r="N18"/>
  <c r="N19"/>
  <c r="N20"/>
  <c r="H21"/>
  <c r="J21"/>
  <c r="L21"/>
  <c r="F10"/>
  <c r="M10" s="1"/>
  <c r="N10"/>
  <c r="N11"/>
  <c r="F12"/>
  <c r="G12" s="1"/>
  <c r="N14"/>
  <c r="N21" l="1"/>
  <c r="M13"/>
  <c r="M12"/>
  <c r="K10"/>
  <c r="K13"/>
  <c r="G10"/>
  <c r="F21"/>
  <c r="G21" s="1"/>
  <c r="K21"/>
  <c r="I13"/>
  <c r="I12"/>
  <c r="I10"/>
  <c r="K12"/>
  <c r="M21" l="1"/>
  <c r="I21"/>
  <c r="D21" i="40" l="1"/>
  <c r="E21" s="1"/>
  <c r="C21"/>
  <c r="L20"/>
  <c r="M20" s="1"/>
  <c r="J20"/>
  <c r="K20" s="1"/>
  <c r="H20"/>
  <c r="I20" s="1"/>
  <c r="F20"/>
  <c r="G20" s="1"/>
  <c r="E20"/>
  <c r="L19"/>
  <c r="M19" s="1"/>
  <c r="J19"/>
  <c r="K19" s="1"/>
  <c r="H19"/>
  <c r="I19" s="1"/>
  <c r="F19"/>
  <c r="G19" s="1"/>
  <c r="E19"/>
  <c r="L18"/>
  <c r="M18" s="1"/>
  <c r="J18"/>
  <c r="K18" s="1"/>
  <c r="H18"/>
  <c r="I18" s="1"/>
  <c r="F18"/>
  <c r="G18" s="1"/>
  <c r="E18"/>
  <c r="L17"/>
  <c r="M17" s="1"/>
  <c r="J17"/>
  <c r="K17" s="1"/>
  <c r="H17"/>
  <c r="I17" s="1"/>
  <c r="F17"/>
  <c r="G17" s="1"/>
  <c r="E17"/>
  <c r="L16"/>
  <c r="M16" s="1"/>
  <c r="J16"/>
  <c r="K16" s="1"/>
  <c r="H16"/>
  <c r="I16" s="1"/>
  <c r="F16"/>
  <c r="G16" s="1"/>
  <c r="E16"/>
  <c r="L15"/>
  <c r="M15" s="1"/>
  <c r="J15"/>
  <c r="K15" s="1"/>
  <c r="H15"/>
  <c r="I15" s="1"/>
  <c r="F15"/>
  <c r="G15" s="1"/>
  <c r="E15"/>
  <c r="L14"/>
  <c r="M14" s="1"/>
  <c r="J14"/>
  <c r="K14" s="1"/>
  <c r="H14"/>
  <c r="I14" s="1"/>
  <c r="F14"/>
  <c r="G14" s="1"/>
  <c r="E14"/>
  <c r="L13"/>
  <c r="M13" s="1"/>
  <c r="J13"/>
  <c r="K13" s="1"/>
  <c r="H13"/>
  <c r="I13" s="1"/>
  <c r="F13"/>
  <c r="G13" s="1"/>
  <c r="E13"/>
  <c r="L12"/>
  <c r="M12" s="1"/>
  <c r="J12"/>
  <c r="K12" s="1"/>
  <c r="H12"/>
  <c r="I12" s="1"/>
  <c r="F12"/>
  <c r="G12" s="1"/>
  <c r="E12"/>
  <c r="L11"/>
  <c r="M11" s="1"/>
  <c r="J11"/>
  <c r="K11" s="1"/>
  <c r="H11"/>
  <c r="I11" s="1"/>
  <c r="F11"/>
  <c r="G11" s="1"/>
  <c r="E11"/>
  <c r="L10"/>
  <c r="M10" s="1"/>
  <c r="J10"/>
  <c r="K10" s="1"/>
  <c r="H10"/>
  <c r="I10" s="1"/>
  <c r="F10"/>
  <c r="G10" s="1"/>
  <c r="E10"/>
  <c r="N10" l="1"/>
  <c r="N11"/>
  <c r="N12"/>
  <c r="N13"/>
  <c r="N14"/>
  <c r="N15"/>
  <c r="N16"/>
  <c r="N17"/>
  <c r="N18"/>
  <c r="N19"/>
  <c r="N20"/>
  <c r="F21"/>
  <c r="G21" s="1"/>
  <c r="H21"/>
  <c r="J21"/>
  <c r="K21" s="1"/>
  <c r="L21"/>
  <c r="M21" s="1"/>
  <c r="I21" l="1"/>
  <c r="N21"/>
  <c r="L20" i="39" l="1"/>
  <c r="M20" s="1"/>
  <c r="J20"/>
  <c r="K20" s="1"/>
  <c r="H20"/>
  <c r="I20" s="1"/>
  <c r="F20"/>
  <c r="G20" s="1"/>
  <c r="D20"/>
  <c r="E20" s="1"/>
  <c r="C20"/>
  <c r="L19"/>
  <c r="M19" s="1"/>
  <c r="J19"/>
  <c r="K19" s="1"/>
  <c r="H19"/>
  <c r="I19" s="1"/>
  <c r="F19"/>
  <c r="G19" s="1"/>
  <c r="D19"/>
  <c r="E19" s="1"/>
  <c r="C19"/>
  <c r="L18"/>
  <c r="M18" s="1"/>
  <c r="J18"/>
  <c r="K18" s="1"/>
  <c r="H18"/>
  <c r="I18" s="1"/>
  <c r="F18"/>
  <c r="G18" s="1"/>
  <c r="D18"/>
  <c r="E18" s="1"/>
  <c r="C18"/>
  <c r="L17"/>
  <c r="M17" s="1"/>
  <c r="J17"/>
  <c r="K17" s="1"/>
  <c r="H17"/>
  <c r="I17" s="1"/>
  <c r="F17"/>
  <c r="G17" s="1"/>
  <c r="D17"/>
  <c r="E17" s="1"/>
  <c r="C17"/>
  <c r="L16"/>
  <c r="M16" s="1"/>
  <c r="J16"/>
  <c r="K16" s="1"/>
  <c r="H16"/>
  <c r="I16" s="1"/>
  <c r="F16"/>
  <c r="G16" s="1"/>
  <c r="D16"/>
  <c r="E16" s="1"/>
  <c r="C16"/>
  <c r="L15"/>
  <c r="M15" s="1"/>
  <c r="J15"/>
  <c r="K15" s="1"/>
  <c r="H15"/>
  <c r="I15" s="1"/>
  <c r="F15"/>
  <c r="G15" s="1"/>
  <c r="D15"/>
  <c r="E15" s="1"/>
  <c r="C15"/>
  <c r="L14"/>
  <c r="M14" s="1"/>
  <c r="J14"/>
  <c r="K14" s="1"/>
  <c r="H14"/>
  <c r="I14" s="1"/>
  <c r="F14"/>
  <c r="G14" s="1"/>
  <c r="D14"/>
  <c r="E14" s="1"/>
  <c r="C14"/>
  <c r="L13"/>
  <c r="M13" s="1"/>
  <c r="J13"/>
  <c r="K13" s="1"/>
  <c r="H13"/>
  <c r="I13" s="1"/>
  <c r="F13"/>
  <c r="G13" s="1"/>
  <c r="D13"/>
  <c r="E13" s="1"/>
  <c r="C13"/>
  <c r="L12"/>
  <c r="M12" s="1"/>
  <c r="J12"/>
  <c r="K12" s="1"/>
  <c r="H12"/>
  <c r="I12" s="1"/>
  <c r="F12"/>
  <c r="G12" s="1"/>
  <c r="D12"/>
  <c r="E12" s="1"/>
  <c r="C12"/>
  <c r="L11"/>
  <c r="M11" s="1"/>
  <c r="J11"/>
  <c r="K11" s="1"/>
  <c r="H11"/>
  <c r="I11" s="1"/>
  <c r="F11"/>
  <c r="G11" s="1"/>
  <c r="D11"/>
  <c r="E11" s="1"/>
  <c r="C11"/>
  <c r="L10"/>
  <c r="J10"/>
  <c r="H10"/>
  <c r="D10"/>
  <c r="E10" s="1"/>
  <c r="C10"/>
  <c r="C21" s="1"/>
  <c r="N10" l="1"/>
  <c r="N11"/>
  <c r="N12"/>
  <c r="N13"/>
  <c r="N14"/>
  <c r="N15"/>
  <c r="N16"/>
  <c r="N17"/>
  <c r="N18"/>
  <c r="N19"/>
  <c r="N20"/>
  <c r="D21"/>
  <c r="E21" s="1"/>
  <c r="H21"/>
  <c r="J21"/>
  <c r="L21"/>
  <c r="F10"/>
  <c r="G10" l="1"/>
  <c r="F21"/>
  <c r="G21" s="1"/>
  <c r="K21"/>
  <c r="K10"/>
  <c r="I10"/>
  <c r="I21"/>
  <c r="N21"/>
  <c r="M21"/>
  <c r="M10"/>
  <c r="D21" i="38" l="1"/>
  <c r="E21" s="1"/>
  <c r="C21"/>
  <c r="L20"/>
  <c r="M20" s="1"/>
  <c r="J20"/>
  <c r="K20" s="1"/>
  <c r="H20"/>
  <c r="I20" s="1"/>
  <c r="F20"/>
  <c r="G20" s="1"/>
  <c r="E20"/>
  <c r="L19"/>
  <c r="M19" s="1"/>
  <c r="J19"/>
  <c r="K19" s="1"/>
  <c r="H19"/>
  <c r="I19" s="1"/>
  <c r="F19"/>
  <c r="G19" s="1"/>
  <c r="E19"/>
  <c r="L18"/>
  <c r="M18" s="1"/>
  <c r="J18"/>
  <c r="K18" s="1"/>
  <c r="H18"/>
  <c r="I18" s="1"/>
  <c r="F18"/>
  <c r="G18" s="1"/>
  <c r="E18"/>
  <c r="L17"/>
  <c r="M17" s="1"/>
  <c r="J17"/>
  <c r="K17" s="1"/>
  <c r="H17"/>
  <c r="I17" s="1"/>
  <c r="F17"/>
  <c r="G17" s="1"/>
  <c r="E17"/>
  <c r="L16"/>
  <c r="M16" s="1"/>
  <c r="J16"/>
  <c r="K16" s="1"/>
  <c r="H16"/>
  <c r="I16" s="1"/>
  <c r="F16"/>
  <c r="G16" s="1"/>
  <c r="E16"/>
  <c r="L15"/>
  <c r="M15" s="1"/>
  <c r="J15"/>
  <c r="K15" s="1"/>
  <c r="H15"/>
  <c r="I15" s="1"/>
  <c r="F15"/>
  <c r="G15" s="1"/>
  <c r="E15"/>
  <c r="L14"/>
  <c r="M14" s="1"/>
  <c r="J14"/>
  <c r="K14" s="1"/>
  <c r="H14"/>
  <c r="I14" s="1"/>
  <c r="F14"/>
  <c r="G14" s="1"/>
  <c r="E14"/>
  <c r="L13"/>
  <c r="M13" s="1"/>
  <c r="J13"/>
  <c r="K13" s="1"/>
  <c r="H13"/>
  <c r="I13" s="1"/>
  <c r="F13"/>
  <c r="G13" s="1"/>
  <c r="E13"/>
  <c r="L12"/>
  <c r="M12" s="1"/>
  <c r="J12"/>
  <c r="K12" s="1"/>
  <c r="H12"/>
  <c r="I12" s="1"/>
  <c r="F12"/>
  <c r="G12" s="1"/>
  <c r="E12"/>
  <c r="L11"/>
  <c r="M11" s="1"/>
  <c r="J11"/>
  <c r="K11" s="1"/>
  <c r="H11"/>
  <c r="I11" s="1"/>
  <c r="F11"/>
  <c r="G11" s="1"/>
  <c r="E11"/>
  <c r="L10"/>
  <c r="M10" s="1"/>
  <c r="J10"/>
  <c r="K10" s="1"/>
  <c r="H10"/>
  <c r="I10" s="1"/>
  <c r="F10"/>
  <c r="G10" s="1"/>
  <c r="E10"/>
  <c r="N10" l="1"/>
  <c r="N11"/>
  <c r="N12"/>
  <c r="N13"/>
  <c r="N14"/>
  <c r="N15"/>
  <c r="N16"/>
  <c r="N17"/>
  <c r="N18"/>
  <c r="N19"/>
  <c r="N20"/>
  <c r="F21"/>
  <c r="G21" s="1"/>
  <c r="H21"/>
  <c r="J21"/>
  <c r="K21" s="1"/>
  <c r="L21"/>
  <c r="M21" s="1"/>
  <c r="I21" l="1"/>
  <c r="N21"/>
  <c r="F21" i="37" l="1"/>
  <c r="G21" s="1"/>
  <c r="D21"/>
  <c r="E21" s="1"/>
  <c r="C21"/>
  <c r="L20"/>
  <c r="M20" s="1"/>
  <c r="J20"/>
  <c r="K20" s="1"/>
  <c r="H20"/>
  <c r="I20" s="1"/>
  <c r="G20"/>
  <c r="E20"/>
  <c r="L19"/>
  <c r="M19" s="1"/>
  <c r="J19"/>
  <c r="K19" s="1"/>
  <c r="H19"/>
  <c r="I19" s="1"/>
  <c r="G19"/>
  <c r="E19"/>
  <c r="L18"/>
  <c r="M18" s="1"/>
  <c r="J18"/>
  <c r="K18" s="1"/>
  <c r="H18"/>
  <c r="I18" s="1"/>
  <c r="G18"/>
  <c r="E18"/>
  <c r="L17"/>
  <c r="M17" s="1"/>
  <c r="J17"/>
  <c r="K17" s="1"/>
  <c r="H17"/>
  <c r="I17" s="1"/>
  <c r="G17"/>
  <c r="E17"/>
  <c r="L16"/>
  <c r="M16" s="1"/>
  <c r="J16"/>
  <c r="K16" s="1"/>
  <c r="H16"/>
  <c r="I16" s="1"/>
  <c r="G16"/>
  <c r="E16"/>
  <c r="L15"/>
  <c r="M15" s="1"/>
  <c r="J15"/>
  <c r="K15" s="1"/>
  <c r="H15"/>
  <c r="I15" s="1"/>
  <c r="G15"/>
  <c r="E15"/>
  <c r="L14"/>
  <c r="M14" s="1"/>
  <c r="J14"/>
  <c r="K14" s="1"/>
  <c r="H14"/>
  <c r="I14" s="1"/>
  <c r="G14"/>
  <c r="E14"/>
  <c r="L13"/>
  <c r="M13" s="1"/>
  <c r="J13"/>
  <c r="K13" s="1"/>
  <c r="H13"/>
  <c r="I13" s="1"/>
  <c r="G13"/>
  <c r="E13"/>
  <c r="L12"/>
  <c r="M12" s="1"/>
  <c r="J12"/>
  <c r="K12" s="1"/>
  <c r="H12"/>
  <c r="I12" s="1"/>
  <c r="G12"/>
  <c r="E12"/>
  <c r="L11"/>
  <c r="M11" s="1"/>
  <c r="J11"/>
  <c r="K11" s="1"/>
  <c r="H11"/>
  <c r="I11" s="1"/>
  <c r="G11"/>
  <c r="E11"/>
  <c r="L10"/>
  <c r="L21" s="1"/>
  <c r="M21" s="1"/>
  <c r="J10"/>
  <c r="J21" s="1"/>
  <c r="K21" s="1"/>
  <c r="H10"/>
  <c r="H21" s="1"/>
  <c r="I21" s="1"/>
  <c r="G10"/>
  <c r="E10"/>
  <c r="I10" l="1"/>
  <c r="K10"/>
  <c r="M10"/>
  <c r="L20" i="36" l="1"/>
  <c r="M20" s="1"/>
  <c r="J20"/>
  <c r="K20" s="1"/>
  <c r="H20"/>
  <c r="I20" s="1"/>
  <c r="F20"/>
  <c r="G20" s="1"/>
  <c r="D20"/>
  <c r="E20" s="1"/>
  <c r="C20"/>
  <c r="L19"/>
  <c r="M19" s="1"/>
  <c r="J19"/>
  <c r="K19" s="1"/>
  <c r="H19"/>
  <c r="I19" s="1"/>
  <c r="F19"/>
  <c r="G19" s="1"/>
  <c r="D19"/>
  <c r="E19" s="1"/>
  <c r="C19"/>
  <c r="L18"/>
  <c r="M18" s="1"/>
  <c r="J18"/>
  <c r="K18" s="1"/>
  <c r="H18"/>
  <c r="I18" s="1"/>
  <c r="F18"/>
  <c r="G18" s="1"/>
  <c r="D18"/>
  <c r="E18" s="1"/>
  <c r="C18"/>
  <c r="L17"/>
  <c r="M17" s="1"/>
  <c r="J17"/>
  <c r="K17" s="1"/>
  <c r="H17"/>
  <c r="I17" s="1"/>
  <c r="F17"/>
  <c r="G17" s="1"/>
  <c r="D17"/>
  <c r="E17" s="1"/>
  <c r="C17"/>
  <c r="L16"/>
  <c r="M16" s="1"/>
  <c r="J16"/>
  <c r="K16" s="1"/>
  <c r="H16"/>
  <c r="I16" s="1"/>
  <c r="F16"/>
  <c r="G16" s="1"/>
  <c r="D16"/>
  <c r="E16" s="1"/>
  <c r="C16"/>
  <c r="L15"/>
  <c r="M15" s="1"/>
  <c r="J15"/>
  <c r="K15" s="1"/>
  <c r="H15"/>
  <c r="I15" s="1"/>
  <c r="F15"/>
  <c r="G15" s="1"/>
  <c r="D15"/>
  <c r="E15" s="1"/>
  <c r="C15"/>
  <c r="L14"/>
  <c r="M14" s="1"/>
  <c r="J14"/>
  <c r="K14" s="1"/>
  <c r="H14"/>
  <c r="I14" s="1"/>
  <c r="F14"/>
  <c r="G14" s="1"/>
  <c r="D14"/>
  <c r="E14" s="1"/>
  <c r="C14"/>
  <c r="L13"/>
  <c r="M13" s="1"/>
  <c r="J13"/>
  <c r="K13" s="1"/>
  <c r="H13"/>
  <c r="I13" s="1"/>
  <c r="F13"/>
  <c r="G13" s="1"/>
  <c r="D13"/>
  <c r="E13" s="1"/>
  <c r="C13"/>
  <c r="L12"/>
  <c r="M12" s="1"/>
  <c r="J12"/>
  <c r="K12" s="1"/>
  <c r="H12"/>
  <c r="I12" s="1"/>
  <c r="F12"/>
  <c r="G12" s="1"/>
  <c r="D12"/>
  <c r="E12" s="1"/>
  <c r="C12"/>
  <c r="L11"/>
  <c r="M11" s="1"/>
  <c r="J11"/>
  <c r="K11" s="1"/>
  <c r="H11"/>
  <c r="I11" s="1"/>
  <c r="F11"/>
  <c r="G11" s="1"/>
  <c r="D11"/>
  <c r="E11" s="1"/>
  <c r="C11"/>
  <c r="L10"/>
  <c r="J10"/>
  <c r="H10"/>
  <c r="D10"/>
  <c r="E10" s="1"/>
  <c r="C10"/>
  <c r="C21" s="1"/>
  <c r="F10" l="1"/>
  <c r="I10" s="1"/>
  <c r="N10"/>
  <c r="N11"/>
  <c r="N12"/>
  <c r="N13"/>
  <c r="N14"/>
  <c r="N15"/>
  <c r="N16"/>
  <c r="N17"/>
  <c r="N18"/>
  <c r="N19"/>
  <c r="N20"/>
  <c r="D21"/>
  <c r="E21" s="1"/>
  <c r="H21"/>
  <c r="J21"/>
  <c r="L21"/>
  <c r="N21" l="1"/>
  <c r="K10"/>
  <c r="G10"/>
  <c r="F21"/>
  <c r="G21" s="1"/>
  <c r="M10"/>
  <c r="K21" l="1"/>
  <c r="M21"/>
  <c r="I21"/>
  <c r="L21" i="35" l="1"/>
  <c r="M21" s="1"/>
  <c r="J21"/>
  <c r="K21" s="1"/>
  <c r="H21"/>
  <c r="I21" s="1"/>
  <c r="F21"/>
  <c r="G21" s="1"/>
  <c r="D21"/>
  <c r="E21" s="1"/>
  <c r="C21"/>
  <c r="N20"/>
  <c r="M20"/>
  <c r="I20"/>
  <c r="G20"/>
  <c r="E20"/>
  <c r="N19"/>
  <c r="M19"/>
  <c r="K19"/>
  <c r="I19"/>
  <c r="G19"/>
  <c r="E19"/>
  <c r="N18"/>
  <c r="M18"/>
  <c r="I18"/>
  <c r="G18"/>
  <c r="E18"/>
  <c r="N17"/>
  <c r="M17"/>
  <c r="K17"/>
  <c r="I17"/>
  <c r="G17"/>
  <c r="E17"/>
  <c r="N16"/>
  <c r="M16"/>
  <c r="K16"/>
  <c r="I16"/>
  <c r="G16"/>
  <c r="E16"/>
  <c r="N15"/>
  <c r="M15"/>
  <c r="K15"/>
  <c r="I15"/>
  <c r="G15"/>
  <c r="E15"/>
  <c r="N14"/>
  <c r="M14"/>
  <c r="K14"/>
  <c r="I14"/>
  <c r="G14"/>
  <c r="E14"/>
  <c r="N13"/>
  <c r="M13"/>
  <c r="K13"/>
  <c r="I13"/>
  <c r="G13"/>
  <c r="E13"/>
  <c r="N12"/>
  <c r="M12"/>
  <c r="K12"/>
  <c r="I12"/>
  <c r="G12"/>
  <c r="E12"/>
  <c r="N11"/>
  <c r="M11"/>
  <c r="K11"/>
  <c r="I11"/>
  <c r="G11"/>
  <c r="E11"/>
  <c r="N10"/>
  <c r="M10"/>
  <c r="K10"/>
  <c r="I10"/>
  <c r="G10"/>
  <c r="E10"/>
  <c r="N21" l="1"/>
  <c r="F21" i="34" l="1"/>
  <c r="G21" s="1"/>
  <c r="D21"/>
  <c r="E21" s="1"/>
  <c r="C21"/>
  <c r="L20"/>
  <c r="M20" s="1"/>
  <c r="J20"/>
  <c r="K20" s="1"/>
  <c r="H20"/>
  <c r="I20" s="1"/>
  <c r="G20"/>
  <c r="E20"/>
  <c r="L19"/>
  <c r="M19" s="1"/>
  <c r="J19"/>
  <c r="K19" s="1"/>
  <c r="H19"/>
  <c r="I19" s="1"/>
  <c r="G19"/>
  <c r="E19"/>
  <c r="L18"/>
  <c r="M18" s="1"/>
  <c r="J18"/>
  <c r="K18" s="1"/>
  <c r="H18"/>
  <c r="I18" s="1"/>
  <c r="G18"/>
  <c r="E18"/>
  <c r="L17"/>
  <c r="M17" s="1"/>
  <c r="J17"/>
  <c r="K17" s="1"/>
  <c r="H17"/>
  <c r="I17" s="1"/>
  <c r="G17"/>
  <c r="E17"/>
  <c r="L16"/>
  <c r="M16" s="1"/>
  <c r="J16"/>
  <c r="K16" s="1"/>
  <c r="H16"/>
  <c r="I16" s="1"/>
  <c r="G16"/>
  <c r="E16"/>
  <c r="L15"/>
  <c r="M15" s="1"/>
  <c r="J15"/>
  <c r="K15" s="1"/>
  <c r="H15"/>
  <c r="I15" s="1"/>
  <c r="G15"/>
  <c r="E15"/>
  <c r="L14"/>
  <c r="M14" s="1"/>
  <c r="J14"/>
  <c r="K14" s="1"/>
  <c r="H14"/>
  <c r="I14" s="1"/>
  <c r="G14"/>
  <c r="E14"/>
  <c r="L13"/>
  <c r="M13" s="1"/>
  <c r="J13"/>
  <c r="K13" s="1"/>
  <c r="H13"/>
  <c r="I13" s="1"/>
  <c r="G13"/>
  <c r="E13"/>
  <c r="L12"/>
  <c r="M12" s="1"/>
  <c r="J12"/>
  <c r="K12" s="1"/>
  <c r="H12"/>
  <c r="I12" s="1"/>
  <c r="G12"/>
  <c r="E12"/>
  <c r="L11"/>
  <c r="M11" s="1"/>
  <c r="J11"/>
  <c r="K11" s="1"/>
  <c r="H11"/>
  <c r="I11" s="1"/>
  <c r="G11"/>
  <c r="E11"/>
  <c r="L10"/>
  <c r="L21" s="1"/>
  <c r="M21" s="1"/>
  <c r="J10"/>
  <c r="J21" s="1"/>
  <c r="K21" s="1"/>
  <c r="H10"/>
  <c r="H21" s="1"/>
  <c r="I21" s="1"/>
  <c r="G10"/>
  <c r="E10"/>
  <c r="I10" l="1"/>
  <c r="K10"/>
  <c r="M10"/>
  <c r="D21" i="33" l="1"/>
  <c r="E21" s="1"/>
  <c r="C21"/>
  <c r="L20"/>
  <c r="M20" s="1"/>
  <c r="J20"/>
  <c r="K20" s="1"/>
  <c r="H20"/>
  <c r="I20" s="1"/>
  <c r="F20"/>
  <c r="G20" s="1"/>
  <c r="E20"/>
  <c r="L19"/>
  <c r="M19" s="1"/>
  <c r="J19"/>
  <c r="K19" s="1"/>
  <c r="H19"/>
  <c r="I19" s="1"/>
  <c r="F19"/>
  <c r="G19" s="1"/>
  <c r="E19"/>
  <c r="L18"/>
  <c r="M18" s="1"/>
  <c r="J18"/>
  <c r="K18" s="1"/>
  <c r="H18"/>
  <c r="I18" s="1"/>
  <c r="F18"/>
  <c r="G18" s="1"/>
  <c r="E18"/>
  <c r="L17"/>
  <c r="M17" s="1"/>
  <c r="J17"/>
  <c r="K17" s="1"/>
  <c r="H17"/>
  <c r="I17" s="1"/>
  <c r="F17"/>
  <c r="G17" s="1"/>
  <c r="E17"/>
  <c r="L16"/>
  <c r="M16" s="1"/>
  <c r="J16"/>
  <c r="K16" s="1"/>
  <c r="H16"/>
  <c r="I16" s="1"/>
  <c r="F16"/>
  <c r="G16" s="1"/>
  <c r="E16"/>
  <c r="L15"/>
  <c r="J15"/>
  <c r="H15"/>
  <c r="E15"/>
  <c r="L14"/>
  <c r="J14"/>
  <c r="H14"/>
  <c r="E14"/>
  <c r="L13"/>
  <c r="J13"/>
  <c r="H13"/>
  <c r="E13"/>
  <c r="L12"/>
  <c r="J12"/>
  <c r="H12"/>
  <c r="E12"/>
  <c r="L11"/>
  <c r="J11"/>
  <c r="H11"/>
  <c r="E11"/>
  <c r="L10"/>
  <c r="J10"/>
  <c r="H10"/>
  <c r="E10"/>
  <c r="N10" l="1"/>
  <c r="F11"/>
  <c r="G11" s="1"/>
  <c r="F12"/>
  <c r="G12" s="1"/>
  <c r="F14"/>
  <c r="G14" s="1"/>
  <c r="N14"/>
  <c r="F15"/>
  <c r="G15" s="1"/>
  <c r="N15"/>
  <c r="N16"/>
  <c r="N17"/>
  <c r="N18"/>
  <c r="N19"/>
  <c r="N20"/>
  <c r="H21"/>
  <c r="J21"/>
  <c r="L21"/>
  <c r="F10"/>
  <c r="I10" s="1"/>
  <c r="N11"/>
  <c r="N12"/>
  <c r="F13"/>
  <c r="G13" s="1"/>
  <c r="N13"/>
  <c r="N21" l="1"/>
  <c r="I15"/>
  <c r="I14"/>
  <c r="I13"/>
  <c r="I12"/>
  <c r="I11"/>
  <c r="K15"/>
  <c r="K13"/>
  <c r="K11"/>
  <c r="G10"/>
  <c r="F21"/>
  <c r="G21" s="1"/>
  <c r="K21"/>
  <c r="M15"/>
  <c r="M14"/>
  <c r="M13"/>
  <c r="M12"/>
  <c r="M11"/>
  <c r="M10"/>
  <c r="K10"/>
  <c r="K14"/>
  <c r="K12"/>
  <c r="M21" l="1"/>
  <c r="I21"/>
  <c r="L20" i="32" l="1"/>
  <c r="M20" s="1"/>
  <c r="J20"/>
  <c r="K20" s="1"/>
  <c r="H20"/>
  <c r="I20" s="1"/>
  <c r="F20"/>
  <c r="G20" s="1"/>
  <c r="D20"/>
  <c r="E20" s="1"/>
  <c r="C20"/>
  <c r="L19"/>
  <c r="M19" s="1"/>
  <c r="J19"/>
  <c r="K19" s="1"/>
  <c r="H19"/>
  <c r="I19" s="1"/>
  <c r="F19"/>
  <c r="G19" s="1"/>
  <c r="D19"/>
  <c r="E19" s="1"/>
  <c r="C19"/>
  <c r="L18"/>
  <c r="M18" s="1"/>
  <c r="J18"/>
  <c r="K18" s="1"/>
  <c r="H18"/>
  <c r="I18" s="1"/>
  <c r="F18"/>
  <c r="G18" s="1"/>
  <c r="D18"/>
  <c r="E18" s="1"/>
  <c r="C18"/>
  <c r="L17"/>
  <c r="M17" s="1"/>
  <c r="J17"/>
  <c r="K17" s="1"/>
  <c r="H17"/>
  <c r="I17" s="1"/>
  <c r="F17"/>
  <c r="G17" s="1"/>
  <c r="D17"/>
  <c r="E17" s="1"/>
  <c r="C17"/>
  <c r="L16"/>
  <c r="M16" s="1"/>
  <c r="J16"/>
  <c r="K16" s="1"/>
  <c r="H16"/>
  <c r="I16" s="1"/>
  <c r="F16"/>
  <c r="G16" s="1"/>
  <c r="D16"/>
  <c r="E16" s="1"/>
  <c r="C16"/>
  <c r="L15"/>
  <c r="M15" s="1"/>
  <c r="J15"/>
  <c r="K15" s="1"/>
  <c r="H15"/>
  <c r="I15" s="1"/>
  <c r="F15"/>
  <c r="G15" s="1"/>
  <c r="D15"/>
  <c r="E15" s="1"/>
  <c r="C15"/>
  <c r="L14"/>
  <c r="M14" s="1"/>
  <c r="J14"/>
  <c r="K14" s="1"/>
  <c r="H14"/>
  <c r="I14" s="1"/>
  <c r="F14"/>
  <c r="G14" s="1"/>
  <c r="D14"/>
  <c r="E14" s="1"/>
  <c r="C14"/>
  <c r="L13"/>
  <c r="M13" s="1"/>
  <c r="J13"/>
  <c r="K13" s="1"/>
  <c r="H13"/>
  <c r="I13" s="1"/>
  <c r="F13"/>
  <c r="G13" s="1"/>
  <c r="D13"/>
  <c r="E13" s="1"/>
  <c r="C13"/>
  <c r="L12"/>
  <c r="M12" s="1"/>
  <c r="J12"/>
  <c r="K12" s="1"/>
  <c r="H12"/>
  <c r="I12" s="1"/>
  <c r="F12"/>
  <c r="G12" s="1"/>
  <c r="D12"/>
  <c r="E12" s="1"/>
  <c r="C12"/>
  <c r="L11"/>
  <c r="M11" s="1"/>
  <c r="J11"/>
  <c r="K11" s="1"/>
  <c r="H11"/>
  <c r="I11" s="1"/>
  <c r="F11"/>
  <c r="G11" s="1"/>
  <c r="D11"/>
  <c r="E11" s="1"/>
  <c r="C11"/>
  <c r="L10"/>
  <c r="M10" s="1"/>
  <c r="J10"/>
  <c r="K10" s="1"/>
  <c r="H10"/>
  <c r="I10" s="1"/>
  <c r="F10"/>
  <c r="G10" s="1"/>
  <c r="D10"/>
  <c r="E10" s="1"/>
  <c r="C10"/>
  <c r="C21" s="1"/>
  <c r="N10" l="1"/>
  <c r="N11"/>
  <c r="N12"/>
  <c r="N13"/>
  <c r="N14"/>
  <c r="N15"/>
  <c r="N16"/>
  <c r="N17"/>
  <c r="N18"/>
  <c r="N19"/>
  <c r="N20"/>
  <c r="D21"/>
  <c r="E21" s="1"/>
  <c r="F21"/>
  <c r="G21" s="1"/>
  <c r="H21"/>
  <c r="J21"/>
  <c r="K21" s="1"/>
  <c r="L21"/>
  <c r="I21" l="1"/>
  <c r="N21"/>
  <c r="M21"/>
  <c r="L20" i="31" l="1"/>
  <c r="M20" s="1"/>
  <c r="J20"/>
  <c r="K20" s="1"/>
  <c r="H20"/>
  <c r="I20" s="1"/>
  <c r="F20"/>
  <c r="G20" s="1"/>
  <c r="D20"/>
  <c r="E20" s="1"/>
  <c r="C20"/>
  <c r="L19"/>
  <c r="M19" s="1"/>
  <c r="J19"/>
  <c r="K19" s="1"/>
  <c r="H19"/>
  <c r="I19" s="1"/>
  <c r="F19"/>
  <c r="G19" s="1"/>
  <c r="D19"/>
  <c r="E19" s="1"/>
  <c r="C19"/>
  <c r="L18"/>
  <c r="M18" s="1"/>
  <c r="J18"/>
  <c r="K18" s="1"/>
  <c r="H18"/>
  <c r="I18" s="1"/>
  <c r="F18"/>
  <c r="G18" s="1"/>
  <c r="D18"/>
  <c r="E18" s="1"/>
  <c r="C18"/>
  <c r="L17"/>
  <c r="M17" s="1"/>
  <c r="J17"/>
  <c r="K17" s="1"/>
  <c r="H17"/>
  <c r="I17" s="1"/>
  <c r="F17"/>
  <c r="G17" s="1"/>
  <c r="D17"/>
  <c r="E17" s="1"/>
  <c r="C17"/>
  <c r="L16"/>
  <c r="M16" s="1"/>
  <c r="J16"/>
  <c r="K16" s="1"/>
  <c r="H16"/>
  <c r="I16" s="1"/>
  <c r="F16"/>
  <c r="G16" s="1"/>
  <c r="D16"/>
  <c r="E16" s="1"/>
  <c r="C16"/>
  <c r="L15"/>
  <c r="M15" s="1"/>
  <c r="J15"/>
  <c r="K15" s="1"/>
  <c r="H15"/>
  <c r="I15" s="1"/>
  <c r="F15"/>
  <c r="G15" s="1"/>
  <c r="D15"/>
  <c r="E15" s="1"/>
  <c r="C15"/>
  <c r="L14"/>
  <c r="M14" s="1"/>
  <c r="J14"/>
  <c r="K14" s="1"/>
  <c r="H14"/>
  <c r="I14" s="1"/>
  <c r="F14"/>
  <c r="G14" s="1"/>
  <c r="D14"/>
  <c r="E14" s="1"/>
  <c r="C14"/>
  <c r="L13"/>
  <c r="M13" s="1"/>
  <c r="J13"/>
  <c r="K13" s="1"/>
  <c r="H13"/>
  <c r="I13" s="1"/>
  <c r="F13"/>
  <c r="G13" s="1"/>
  <c r="D13"/>
  <c r="E13" s="1"/>
  <c r="C13"/>
  <c r="L12"/>
  <c r="M12" s="1"/>
  <c r="J12"/>
  <c r="K12" s="1"/>
  <c r="H12"/>
  <c r="I12" s="1"/>
  <c r="F12"/>
  <c r="G12" s="1"/>
  <c r="D12"/>
  <c r="E12" s="1"/>
  <c r="C12"/>
  <c r="L11"/>
  <c r="M11" s="1"/>
  <c r="J11"/>
  <c r="K11" s="1"/>
  <c r="H11"/>
  <c r="I11" s="1"/>
  <c r="F11"/>
  <c r="G11" s="1"/>
  <c r="D11"/>
  <c r="E11" s="1"/>
  <c r="C11"/>
  <c r="L10"/>
  <c r="M10" s="1"/>
  <c r="J10"/>
  <c r="K10" s="1"/>
  <c r="H10"/>
  <c r="I10" s="1"/>
  <c r="F10"/>
  <c r="G10" s="1"/>
  <c r="D10"/>
  <c r="E10" s="1"/>
  <c r="C10"/>
  <c r="C21" s="1"/>
  <c r="N10" l="1"/>
  <c r="N11"/>
  <c r="N12"/>
  <c r="N13"/>
  <c r="N14"/>
  <c r="N15"/>
  <c r="N16"/>
  <c r="N17"/>
  <c r="N18"/>
  <c r="N19"/>
  <c r="N20"/>
  <c r="D21"/>
  <c r="E21" s="1"/>
  <c r="F21"/>
  <c r="G21" s="1"/>
  <c r="H21"/>
  <c r="J21"/>
  <c r="K21" s="1"/>
  <c r="L21"/>
  <c r="I21" l="1"/>
  <c r="N21"/>
  <c r="M21"/>
  <c r="D21" i="30" l="1"/>
  <c r="E21" s="1"/>
  <c r="C21"/>
  <c r="L20"/>
  <c r="M20" s="1"/>
  <c r="J20"/>
  <c r="K20" s="1"/>
  <c r="H20"/>
  <c r="I20" s="1"/>
  <c r="F20"/>
  <c r="G20" s="1"/>
  <c r="E20"/>
  <c r="L19"/>
  <c r="M19" s="1"/>
  <c r="J19"/>
  <c r="K19" s="1"/>
  <c r="H19"/>
  <c r="I19" s="1"/>
  <c r="F19"/>
  <c r="G19" s="1"/>
  <c r="E19"/>
  <c r="L18"/>
  <c r="M18" s="1"/>
  <c r="J18"/>
  <c r="K18" s="1"/>
  <c r="H18"/>
  <c r="I18" s="1"/>
  <c r="F18"/>
  <c r="G18" s="1"/>
  <c r="E18"/>
  <c r="L17"/>
  <c r="M17" s="1"/>
  <c r="J17"/>
  <c r="K17" s="1"/>
  <c r="H17"/>
  <c r="I17" s="1"/>
  <c r="F17"/>
  <c r="G17" s="1"/>
  <c r="E17"/>
  <c r="L16"/>
  <c r="M16" s="1"/>
  <c r="J16"/>
  <c r="K16" s="1"/>
  <c r="H16"/>
  <c r="I16" s="1"/>
  <c r="F16"/>
  <c r="G16" s="1"/>
  <c r="E16"/>
  <c r="L15"/>
  <c r="M15" s="1"/>
  <c r="J15"/>
  <c r="K15" s="1"/>
  <c r="H15"/>
  <c r="I15" s="1"/>
  <c r="F15"/>
  <c r="G15" s="1"/>
  <c r="E15"/>
  <c r="L14"/>
  <c r="M14" s="1"/>
  <c r="J14"/>
  <c r="K14" s="1"/>
  <c r="H14"/>
  <c r="I14" s="1"/>
  <c r="F14"/>
  <c r="G14" s="1"/>
  <c r="E14"/>
  <c r="L13"/>
  <c r="M13" s="1"/>
  <c r="J13"/>
  <c r="K13" s="1"/>
  <c r="H13"/>
  <c r="I13" s="1"/>
  <c r="F13"/>
  <c r="G13" s="1"/>
  <c r="E13"/>
  <c r="L12"/>
  <c r="M12" s="1"/>
  <c r="J12"/>
  <c r="K12" s="1"/>
  <c r="H12"/>
  <c r="I12" s="1"/>
  <c r="F12"/>
  <c r="G12" s="1"/>
  <c r="E12"/>
  <c r="L11"/>
  <c r="M11" s="1"/>
  <c r="J11"/>
  <c r="K11" s="1"/>
  <c r="H11"/>
  <c r="I11" s="1"/>
  <c r="F11"/>
  <c r="G11" s="1"/>
  <c r="E11"/>
  <c r="L10"/>
  <c r="M10" s="1"/>
  <c r="J10"/>
  <c r="K10" s="1"/>
  <c r="H10"/>
  <c r="I10" s="1"/>
  <c r="F10"/>
  <c r="G10" s="1"/>
  <c r="E10"/>
  <c r="N10" l="1"/>
  <c r="N11"/>
  <c r="N12"/>
  <c r="N13"/>
  <c r="N14"/>
  <c r="N15"/>
  <c r="N16"/>
  <c r="N17"/>
  <c r="N18"/>
  <c r="N19"/>
  <c r="N20"/>
  <c r="F21"/>
  <c r="G21" s="1"/>
  <c r="H21"/>
  <c r="J21"/>
  <c r="K21" s="1"/>
  <c r="L21"/>
  <c r="M21" s="1"/>
  <c r="I21" l="1"/>
  <c r="N21"/>
  <c r="J21" i="29" l="1"/>
  <c r="D21"/>
  <c r="E21" s="1"/>
  <c r="C21"/>
  <c r="H20"/>
  <c r="I20" s="1"/>
  <c r="F20"/>
  <c r="M20" s="1"/>
  <c r="E20"/>
  <c r="H19"/>
  <c r="I19" s="1"/>
  <c r="F19"/>
  <c r="M19" s="1"/>
  <c r="E19"/>
  <c r="H18"/>
  <c r="I18" s="1"/>
  <c r="F18"/>
  <c r="M18" s="1"/>
  <c r="E18"/>
  <c r="N17"/>
  <c r="K17"/>
  <c r="G17"/>
  <c r="F17"/>
  <c r="M17" s="1"/>
  <c r="E17"/>
  <c r="N16"/>
  <c r="F16"/>
  <c r="K16" s="1"/>
  <c r="E16"/>
  <c r="H15"/>
  <c r="I15" s="1"/>
  <c r="F15"/>
  <c r="M15" s="1"/>
  <c r="E15"/>
  <c r="N14"/>
  <c r="K14"/>
  <c r="G14"/>
  <c r="F14"/>
  <c r="M14" s="1"/>
  <c r="E14"/>
  <c r="N13"/>
  <c r="F13"/>
  <c r="K13" s="1"/>
  <c r="E13"/>
  <c r="L12"/>
  <c r="M12" s="1"/>
  <c r="F12"/>
  <c r="K12" s="1"/>
  <c r="E12"/>
  <c r="L11"/>
  <c r="E11"/>
  <c r="N10"/>
  <c r="K10"/>
  <c r="G10"/>
  <c r="F10"/>
  <c r="M10" s="1"/>
  <c r="E10"/>
  <c r="F11" l="1"/>
  <c r="N11"/>
  <c r="I12"/>
  <c r="N12"/>
  <c r="I13"/>
  <c r="M13"/>
  <c r="K15"/>
  <c r="N15"/>
  <c r="I16"/>
  <c r="M16"/>
  <c r="K18"/>
  <c r="N18"/>
  <c r="K19"/>
  <c r="N19"/>
  <c r="K20"/>
  <c r="N20"/>
  <c r="F21"/>
  <c r="G21" s="1"/>
  <c r="H21"/>
  <c r="L21"/>
  <c r="M21" s="1"/>
  <c r="I10"/>
  <c r="G12"/>
  <c r="G13"/>
  <c r="I14"/>
  <c r="G15"/>
  <c r="G16"/>
  <c r="I17"/>
  <c r="G18"/>
  <c r="G19"/>
  <c r="G20"/>
  <c r="K11" l="1"/>
  <c r="G11"/>
  <c r="I11"/>
  <c r="M11"/>
  <c r="I21"/>
  <c r="N21"/>
  <c r="K21"/>
  <c r="L20" i="28" l="1"/>
  <c r="M20" s="1"/>
  <c r="J20"/>
  <c r="K20" s="1"/>
  <c r="H20"/>
  <c r="I20" s="1"/>
  <c r="F20"/>
  <c r="G20" s="1"/>
  <c r="D20"/>
  <c r="E20" s="1"/>
  <c r="C20"/>
  <c r="L19"/>
  <c r="M19" s="1"/>
  <c r="J19"/>
  <c r="K19" s="1"/>
  <c r="H19"/>
  <c r="I19" s="1"/>
  <c r="F19"/>
  <c r="G19" s="1"/>
  <c r="D19"/>
  <c r="E19" s="1"/>
  <c r="C19"/>
  <c r="L18"/>
  <c r="M18" s="1"/>
  <c r="J18"/>
  <c r="K18" s="1"/>
  <c r="H18"/>
  <c r="I18" s="1"/>
  <c r="F18"/>
  <c r="G18" s="1"/>
  <c r="D18"/>
  <c r="E18" s="1"/>
  <c r="C18"/>
  <c r="L17"/>
  <c r="M17" s="1"/>
  <c r="J17"/>
  <c r="K17" s="1"/>
  <c r="H17"/>
  <c r="I17" s="1"/>
  <c r="F17"/>
  <c r="G17" s="1"/>
  <c r="D17"/>
  <c r="E17" s="1"/>
  <c r="C17"/>
  <c r="L16"/>
  <c r="M16" s="1"/>
  <c r="J16"/>
  <c r="K16" s="1"/>
  <c r="H16"/>
  <c r="I16" s="1"/>
  <c r="F16"/>
  <c r="G16" s="1"/>
  <c r="D16"/>
  <c r="E16" s="1"/>
  <c r="C16"/>
  <c r="L15"/>
  <c r="M15" s="1"/>
  <c r="J15"/>
  <c r="K15" s="1"/>
  <c r="H15"/>
  <c r="I15" s="1"/>
  <c r="F15"/>
  <c r="G15" s="1"/>
  <c r="D15"/>
  <c r="E15" s="1"/>
  <c r="C15"/>
  <c r="L14"/>
  <c r="M14" s="1"/>
  <c r="J14"/>
  <c r="K14" s="1"/>
  <c r="H14"/>
  <c r="I14" s="1"/>
  <c r="F14"/>
  <c r="G14" s="1"/>
  <c r="D14"/>
  <c r="E14" s="1"/>
  <c r="C14"/>
  <c r="L13"/>
  <c r="M13" s="1"/>
  <c r="J13"/>
  <c r="K13" s="1"/>
  <c r="H13"/>
  <c r="I13" s="1"/>
  <c r="F13"/>
  <c r="G13" s="1"/>
  <c r="D13"/>
  <c r="E13" s="1"/>
  <c r="C13"/>
  <c r="L12"/>
  <c r="M12" s="1"/>
  <c r="J12"/>
  <c r="K12" s="1"/>
  <c r="H12"/>
  <c r="I12" s="1"/>
  <c r="F12"/>
  <c r="G12" s="1"/>
  <c r="D12"/>
  <c r="E12" s="1"/>
  <c r="C12"/>
  <c r="L11"/>
  <c r="M11" s="1"/>
  <c r="J11"/>
  <c r="K11" s="1"/>
  <c r="H11"/>
  <c r="I11" s="1"/>
  <c r="F11"/>
  <c r="G11" s="1"/>
  <c r="D11"/>
  <c r="E11" s="1"/>
  <c r="C11"/>
  <c r="L10"/>
  <c r="M10" s="1"/>
  <c r="J10"/>
  <c r="K10" s="1"/>
  <c r="H10"/>
  <c r="I10" s="1"/>
  <c r="F10"/>
  <c r="G10" s="1"/>
  <c r="D10"/>
  <c r="E10" s="1"/>
  <c r="C10"/>
  <c r="C21" s="1"/>
  <c r="N10" l="1"/>
  <c r="N11"/>
  <c r="N12"/>
  <c r="N13"/>
  <c r="N14"/>
  <c r="N15"/>
  <c r="N16"/>
  <c r="N17"/>
  <c r="N18"/>
  <c r="N19"/>
  <c r="N20"/>
  <c r="D21"/>
  <c r="E21" s="1"/>
  <c r="F21"/>
  <c r="G21" s="1"/>
  <c r="H21"/>
  <c r="J21"/>
  <c r="K21" s="1"/>
  <c r="L21"/>
  <c r="M21" s="1"/>
  <c r="I21" l="1"/>
  <c r="N21"/>
  <c r="D21" i="27" l="1"/>
  <c r="E21" s="1"/>
  <c r="C21"/>
  <c r="L20"/>
  <c r="M20" s="1"/>
  <c r="J20"/>
  <c r="K20" s="1"/>
  <c r="H20"/>
  <c r="I20" s="1"/>
  <c r="F20"/>
  <c r="G20" s="1"/>
  <c r="E20"/>
  <c r="L19"/>
  <c r="M19" s="1"/>
  <c r="J19"/>
  <c r="K19" s="1"/>
  <c r="H19"/>
  <c r="I19" s="1"/>
  <c r="F19"/>
  <c r="G19" s="1"/>
  <c r="E19"/>
  <c r="L18"/>
  <c r="M18" s="1"/>
  <c r="J18"/>
  <c r="K18" s="1"/>
  <c r="H18"/>
  <c r="I18" s="1"/>
  <c r="F18"/>
  <c r="G18" s="1"/>
  <c r="E18"/>
  <c r="L17"/>
  <c r="M17" s="1"/>
  <c r="J17"/>
  <c r="K17" s="1"/>
  <c r="H17"/>
  <c r="I17" s="1"/>
  <c r="F17"/>
  <c r="G17" s="1"/>
  <c r="E17"/>
  <c r="L16"/>
  <c r="M16" s="1"/>
  <c r="J16"/>
  <c r="K16" s="1"/>
  <c r="H16"/>
  <c r="I16" s="1"/>
  <c r="F16"/>
  <c r="G16" s="1"/>
  <c r="E16"/>
  <c r="L15"/>
  <c r="M15" s="1"/>
  <c r="J15"/>
  <c r="K15" s="1"/>
  <c r="H15"/>
  <c r="I15" s="1"/>
  <c r="F15"/>
  <c r="G15" s="1"/>
  <c r="E15"/>
  <c r="L14"/>
  <c r="M14" s="1"/>
  <c r="J14"/>
  <c r="K14" s="1"/>
  <c r="H14"/>
  <c r="I14" s="1"/>
  <c r="F14"/>
  <c r="G14" s="1"/>
  <c r="E14"/>
  <c r="L13"/>
  <c r="J13"/>
  <c r="H13"/>
  <c r="E13"/>
  <c r="L12"/>
  <c r="M12" s="1"/>
  <c r="J12"/>
  <c r="K12" s="1"/>
  <c r="H12"/>
  <c r="I12" s="1"/>
  <c r="F12"/>
  <c r="G12" s="1"/>
  <c r="E12"/>
  <c r="L11"/>
  <c r="M11" s="1"/>
  <c r="J11"/>
  <c r="K11" s="1"/>
  <c r="H11"/>
  <c r="I11" s="1"/>
  <c r="F11"/>
  <c r="G11" s="1"/>
  <c r="E11"/>
  <c r="L10"/>
  <c r="J10"/>
  <c r="H10"/>
  <c r="E10"/>
  <c r="F10" l="1"/>
  <c r="N11"/>
  <c r="N12"/>
  <c r="F13"/>
  <c r="G13" s="1"/>
  <c r="N13"/>
  <c r="N14"/>
  <c r="N15"/>
  <c r="N16"/>
  <c r="N17"/>
  <c r="N18"/>
  <c r="N19"/>
  <c r="N20"/>
  <c r="H21"/>
  <c r="J21"/>
  <c r="L21"/>
  <c r="N10"/>
  <c r="N21" l="1"/>
  <c r="G10"/>
  <c r="F21"/>
  <c r="G21" s="1"/>
  <c r="I13"/>
  <c r="I10"/>
  <c r="K10"/>
  <c r="M13"/>
  <c r="M10"/>
  <c r="K13"/>
  <c r="K21" l="1"/>
  <c r="M21"/>
  <c r="I21"/>
  <c r="D21" i="26" l="1"/>
  <c r="E21" s="1"/>
  <c r="C21"/>
  <c r="L20"/>
  <c r="M20" s="1"/>
  <c r="J20"/>
  <c r="K20" s="1"/>
  <c r="H20"/>
  <c r="I20" s="1"/>
  <c r="F20"/>
  <c r="G20" s="1"/>
  <c r="E20"/>
  <c r="L19"/>
  <c r="M19" s="1"/>
  <c r="J19"/>
  <c r="K19" s="1"/>
  <c r="H19"/>
  <c r="I19" s="1"/>
  <c r="F19"/>
  <c r="G19" s="1"/>
  <c r="E19"/>
  <c r="L18"/>
  <c r="M18" s="1"/>
  <c r="J18"/>
  <c r="K18" s="1"/>
  <c r="H18"/>
  <c r="I18" s="1"/>
  <c r="F18"/>
  <c r="G18" s="1"/>
  <c r="E18"/>
  <c r="L17"/>
  <c r="M17" s="1"/>
  <c r="J17"/>
  <c r="K17" s="1"/>
  <c r="H17"/>
  <c r="I17" s="1"/>
  <c r="F17"/>
  <c r="G17" s="1"/>
  <c r="E17"/>
  <c r="L16"/>
  <c r="M16" s="1"/>
  <c r="J16"/>
  <c r="K16" s="1"/>
  <c r="H16"/>
  <c r="I16" s="1"/>
  <c r="F16"/>
  <c r="G16" s="1"/>
  <c r="E16"/>
  <c r="L15"/>
  <c r="M15" s="1"/>
  <c r="J15"/>
  <c r="K15" s="1"/>
  <c r="H15"/>
  <c r="I15" s="1"/>
  <c r="F15"/>
  <c r="G15" s="1"/>
  <c r="E15"/>
  <c r="L14"/>
  <c r="J14"/>
  <c r="H14"/>
  <c r="E14"/>
  <c r="L13"/>
  <c r="J13"/>
  <c r="H13"/>
  <c r="E13"/>
  <c r="L12"/>
  <c r="M12" s="1"/>
  <c r="J12"/>
  <c r="K12" s="1"/>
  <c r="H12"/>
  <c r="I12" s="1"/>
  <c r="F12"/>
  <c r="G12" s="1"/>
  <c r="E12"/>
  <c r="L11"/>
  <c r="J11"/>
  <c r="H11"/>
  <c r="E11"/>
  <c r="L10"/>
  <c r="J10"/>
  <c r="H10"/>
  <c r="E10"/>
  <c r="N11" l="1"/>
  <c r="N12"/>
  <c r="F13"/>
  <c r="G13" s="1"/>
  <c r="N13"/>
  <c r="N15"/>
  <c r="N16"/>
  <c r="N17"/>
  <c r="N18"/>
  <c r="N19"/>
  <c r="N20"/>
  <c r="H21"/>
  <c r="J21"/>
  <c r="L21"/>
  <c r="F10"/>
  <c r="K10" s="1"/>
  <c r="N10"/>
  <c r="F11"/>
  <c r="G11" s="1"/>
  <c r="F14"/>
  <c r="G14" s="1"/>
  <c r="N14"/>
  <c r="N21" l="1"/>
  <c r="K13"/>
  <c r="I11"/>
  <c r="I10"/>
  <c r="K11"/>
  <c r="I14"/>
  <c r="G10"/>
  <c r="F21"/>
  <c r="G21" s="1"/>
  <c r="K14"/>
  <c r="M11"/>
  <c r="M10"/>
  <c r="M13"/>
  <c r="M14"/>
  <c r="I13"/>
  <c r="K21" l="1"/>
  <c r="M21"/>
  <c r="I21"/>
  <c r="L20" i="25" l="1"/>
  <c r="M20" s="1"/>
  <c r="J20"/>
  <c r="K20" s="1"/>
  <c r="H20"/>
  <c r="I20" s="1"/>
  <c r="F20"/>
  <c r="G20" s="1"/>
  <c r="D20"/>
  <c r="E20" s="1"/>
  <c r="C20"/>
  <c r="L19"/>
  <c r="M19" s="1"/>
  <c r="J19"/>
  <c r="K19" s="1"/>
  <c r="H19"/>
  <c r="I19" s="1"/>
  <c r="F19"/>
  <c r="G19" s="1"/>
  <c r="D19"/>
  <c r="E19" s="1"/>
  <c r="C19"/>
  <c r="L18"/>
  <c r="M18" s="1"/>
  <c r="J18"/>
  <c r="K18" s="1"/>
  <c r="H18"/>
  <c r="I18" s="1"/>
  <c r="F18"/>
  <c r="G18" s="1"/>
  <c r="D18"/>
  <c r="E18" s="1"/>
  <c r="C18"/>
  <c r="L17"/>
  <c r="M17" s="1"/>
  <c r="J17"/>
  <c r="K17" s="1"/>
  <c r="H17"/>
  <c r="I17" s="1"/>
  <c r="F17"/>
  <c r="G17" s="1"/>
  <c r="D17"/>
  <c r="E17" s="1"/>
  <c r="C17"/>
  <c r="L16"/>
  <c r="M16" s="1"/>
  <c r="J16"/>
  <c r="K16" s="1"/>
  <c r="H16"/>
  <c r="I16" s="1"/>
  <c r="F16"/>
  <c r="G16" s="1"/>
  <c r="D16"/>
  <c r="E16" s="1"/>
  <c r="C16"/>
  <c r="L15"/>
  <c r="M15" s="1"/>
  <c r="J15"/>
  <c r="K15" s="1"/>
  <c r="H15"/>
  <c r="I15" s="1"/>
  <c r="F15"/>
  <c r="G15" s="1"/>
  <c r="D15"/>
  <c r="E15" s="1"/>
  <c r="C15"/>
  <c r="L14"/>
  <c r="M14" s="1"/>
  <c r="J14"/>
  <c r="K14" s="1"/>
  <c r="H14"/>
  <c r="I14" s="1"/>
  <c r="F14"/>
  <c r="G14" s="1"/>
  <c r="D14"/>
  <c r="E14" s="1"/>
  <c r="C14"/>
  <c r="L13"/>
  <c r="M13" s="1"/>
  <c r="J13"/>
  <c r="K13" s="1"/>
  <c r="H13"/>
  <c r="I13" s="1"/>
  <c r="F13"/>
  <c r="G13" s="1"/>
  <c r="D13"/>
  <c r="E13" s="1"/>
  <c r="C13"/>
  <c r="L12"/>
  <c r="M12" s="1"/>
  <c r="J12"/>
  <c r="K12" s="1"/>
  <c r="H12"/>
  <c r="I12" s="1"/>
  <c r="F12"/>
  <c r="G12" s="1"/>
  <c r="D12"/>
  <c r="E12" s="1"/>
  <c r="C12"/>
  <c r="L11"/>
  <c r="J11"/>
  <c r="H11"/>
  <c r="D11"/>
  <c r="E11" s="1"/>
  <c r="C11"/>
  <c r="L10"/>
  <c r="M10" s="1"/>
  <c r="J10"/>
  <c r="K10" s="1"/>
  <c r="H10"/>
  <c r="I10" s="1"/>
  <c r="F10"/>
  <c r="G10" s="1"/>
  <c r="D10"/>
  <c r="E10" s="1"/>
  <c r="C10"/>
  <c r="C21" s="1"/>
  <c r="N10" l="1"/>
  <c r="N11"/>
  <c r="N12"/>
  <c r="N13"/>
  <c r="N14"/>
  <c r="N15"/>
  <c r="N16"/>
  <c r="N17"/>
  <c r="N18"/>
  <c r="N19"/>
  <c r="N20"/>
  <c r="D21"/>
  <c r="E21" s="1"/>
  <c r="H21"/>
  <c r="J21"/>
  <c r="L21"/>
  <c r="F11"/>
  <c r="G11" s="1"/>
  <c r="N21" l="1"/>
  <c r="K11"/>
  <c r="I11"/>
  <c r="K21"/>
  <c r="F21"/>
  <c r="G21" s="1"/>
  <c r="M11"/>
  <c r="M21" l="1"/>
  <c r="I21"/>
  <c r="D21" i="24" l="1"/>
  <c r="E21" s="1"/>
  <c r="C21"/>
  <c r="L20"/>
  <c r="M20" s="1"/>
  <c r="J20"/>
  <c r="K20" s="1"/>
  <c r="H20"/>
  <c r="I20" s="1"/>
  <c r="F20"/>
  <c r="G20" s="1"/>
  <c r="E20"/>
  <c r="L19"/>
  <c r="M19" s="1"/>
  <c r="J19"/>
  <c r="K19" s="1"/>
  <c r="H19"/>
  <c r="I19" s="1"/>
  <c r="F19"/>
  <c r="G19" s="1"/>
  <c r="E19"/>
  <c r="L18"/>
  <c r="M18" s="1"/>
  <c r="J18"/>
  <c r="K18" s="1"/>
  <c r="H18"/>
  <c r="I18" s="1"/>
  <c r="F18"/>
  <c r="G18" s="1"/>
  <c r="E18"/>
  <c r="L17"/>
  <c r="M17" s="1"/>
  <c r="J17"/>
  <c r="K17" s="1"/>
  <c r="H17"/>
  <c r="I17" s="1"/>
  <c r="F17"/>
  <c r="G17" s="1"/>
  <c r="E17"/>
  <c r="L16"/>
  <c r="J16"/>
  <c r="H16"/>
  <c r="E16"/>
  <c r="L15"/>
  <c r="J15"/>
  <c r="H15"/>
  <c r="E15"/>
  <c r="L14"/>
  <c r="J14"/>
  <c r="H14"/>
  <c r="E14"/>
  <c r="L13"/>
  <c r="J13"/>
  <c r="H13"/>
  <c r="E13"/>
  <c r="L12"/>
  <c r="J12"/>
  <c r="H12"/>
  <c r="E12"/>
  <c r="L11"/>
  <c r="J11"/>
  <c r="H11"/>
  <c r="E11"/>
  <c r="L10"/>
  <c r="M10" s="1"/>
  <c r="J10"/>
  <c r="K10" s="1"/>
  <c r="H10"/>
  <c r="I10" s="1"/>
  <c r="F10"/>
  <c r="G10" s="1"/>
  <c r="E10"/>
  <c r="N12" l="1"/>
  <c r="F13"/>
  <c r="G13" s="1"/>
  <c r="F14"/>
  <c r="G14" s="1"/>
  <c r="F15"/>
  <c r="G15" s="1"/>
  <c r="N15"/>
  <c r="F16"/>
  <c r="G16" s="1"/>
  <c r="N16"/>
  <c r="N17"/>
  <c r="N18"/>
  <c r="N19"/>
  <c r="N20"/>
  <c r="H21"/>
  <c r="J21"/>
  <c r="L21"/>
  <c r="N10"/>
  <c r="F11"/>
  <c r="G11" s="1"/>
  <c r="N11"/>
  <c r="F12"/>
  <c r="G12" s="1"/>
  <c r="N13"/>
  <c r="N14"/>
  <c r="N21" l="1"/>
  <c r="K15"/>
  <c r="K13"/>
  <c r="K11"/>
  <c r="M13"/>
  <c r="M11"/>
  <c r="I16"/>
  <c r="I15"/>
  <c r="I13"/>
  <c r="I11"/>
  <c r="F21"/>
  <c r="G21" s="1"/>
  <c r="K16"/>
  <c r="K14"/>
  <c r="K12"/>
  <c r="M14"/>
  <c r="M12"/>
  <c r="M16"/>
  <c r="M15"/>
  <c r="I14"/>
  <c r="I12"/>
  <c r="K21" l="1"/>
  <c r="M21"/>
  <c r="I21"/>
  <c r="D21" i="23" l="1"/>
  <c r="E21" s="1"/>
  <c r="C21"/>
  <c r="L20"/>
  <c r="M20" s="1"/>
  <c r="J20"/>
  <c r="K20" s="1"/>
  <c r="H20"/>
  <c r="I20" s="1"/>
  <c r="F20"/>
  <c r="G20" s="1"/>
  <c r="E20"/>
  <c r="L19"/>
  <c r="M19" s="1"/>
  <c r="J19"/>
  <c r="K19" s="1"/>
  <c r="H19"/>
  <c r="I19" s="1"/>
  <c r="F19"/>
  <c r="G19" s="1"/>
  <c r="E19"/>
  <c r="L18"/>
  <c r="M18" s="1"/>
  <c r="F18"/>
  <c r="K18" s="1"/>
  <c r="E18"/>
  <c r="L17"/>
  <c r="J17"/>
  <c r="E17"/>
  <c r="M16"/>
  <c r="L16"/>
  <c r="N16" s="1"/>
  <c r="K16"/>
  <c r="G16"/>
  <c r="F16"/>
  <c r="I16" s="1"/>
  <c r="E16"/>
  <c r="M15"/>
  <c r="L15"/>
  <c r="K15"/>
  <c r="J15"/>
  <c r="I15"/>
  <c r="H15"/>
  <c r="N15" s="1"/>
  <c r="G15"/>
  <c r="F15"/>
  <c r="E15"/>
  <c r="M14"/>
  <c r="L14"/>
  <c r="K14"/>
  <c r="J14"/>
  <c r="I14"/>
  <c r="H14"/>
  <c r="N14" s="1"/>
  <c r="G14"/>
  <c r="F14"/>
  <c r="E14"/>
  <c r="M13"/>
  <c r="L13"/>
  <c r="K13"/>
  <c r="J13"/>
  <c r="I13"/>
  <c r="H13"/>
  <c r="N13" s="1"/>
  <c r="G13"/>
  <c r="F13"/>
  <c r="E13"/>
  <c r="M12"/>
  <c r="L12"/>
  <c r="K12"/>
  <c r="J12"/>
  <c r="I12"/>
  <c r="H12"/>
  <c r="N12" s="1"/>
  <c r="G12"/>
  <c r="F12"/>
  <c r="E12"/>
  <c r="M11"/>
  <c r="L11"/>
  <c r="K11"/>
  <c r="J11"/>
  <c r="I11"/>
  <c r="H11"/>
  <c r="N11" s="1"/>
  <c r="G11"/>
  <c r="F11"/>
  <c r="E11"/>
  <c r="M10"/>
  <c r="L10"/>
  <c r="L21" s="1"/>
  <c r="K10"/>
  <c r="J10"/>
  <c r="J21" s="1"/>
  <c r="I10"/>
  <c r="H10"/>
  <c r="N10" s="1"/>
  <c r="G10"/>
  <c r="F10"/>
  <c r="E10"/>
  <c r="N17" l="1"/>
  <c r="I18"/>
  <c r="N18"/>
  <c r="N19"/>
  <c r="N20"/>
  <c r="H21"/>
  <c r="F17"/>
  <c r="F21" s="1"/>
  <c r="G18"/>
  <c r="G21" l="1"/>
  <c r="K21"/>
  <c r="M21"/>
  <c r="I21"/>
  <c r="N21"/>
  <c r="M17"/>
  <c r="I17"/>
  <c r="G17"/>
  <c r="K17"/>
  <c r="D21" i="22" l="1"/>
  <c r="E21" s="1"/>
  <c r="C21"/>
  <c r="L20"/>
  <c r="M20" s="1"/>
  <c r="J20"/>
  <c r="K20" s="1"/>
  <c r="H20"/>
  <c r="I20" s="1"/>
  <c r="F20"/>
  <c r="G20" s="1"/>
  <c r="E20"/>
  <c r="L19"/>
  <c r="M19" s="1"/>
  <c r="J19"/>
  <c r="K19" s="1"/>
  <c r="H19"/>
  <c r="I19" s="1"/>
  <c r="F19"/>
  <c r="G19" s="1"/>
  <c r="E19"/>
  <c r="L18"/>
  <c r="M18" s="1"/>
  <c r="J18"/>
  <c r="K18" s="1"/>
  <c r="H18"/>
  <c r="I18" s="1"/>
  <c r="F18"/>
  <c r="G18" s="1"/>
  <c r="E18"/>
  <c r="L17"/>
  <c r="M17" s="1"/>
  <c r="J17"/>
  <c r="K17" s="1"/>
  <c r="H17"/>
  <c r="I17" s="1"/>
  <c r="F17"/>
  <c r="G17" s="1"/>
  <c r="E17"/>
  <c r="L16"/>
  <c r="J16"/>
  <c r="H16"/>
  <c r="E16"/>
  <c r="L15"/>
  <c r="M15" s="1"/>
  <c r="J15"/>
  <c r="K15" s="1"/>
  <c r="H15"/>
  <c r="I15" s="1"/>
  <c r="F15"/>
  <c r="G15" s="1"/>
  <c r="E15"/>
  <c r="L14"/>
  <c r="M14" s="1"/>
  <c r="J14"/>
  <c r="K14" s="1"/>
  <c r="H14"/>
  <c r="I14" s="1"/>
  <c r="F14"/>
  <c r="G14" s="1"/>
  <c r="E14"/>
  <c r="L13"/>
  <c r="M13" s="1"/>
  <c r="J13"/>
  <c r="K13" s="1"/>
  <c r="H13"/>
  <c r="I13" s="1"/>
  <c r="F13"/>
  <c r="G13" s="1"/>
  <c r="E13"/>
  <c r="L12"/>
  <c r="J12"/>
  <c r="H12"/>
  <c r="E12"/>
  <c r="L11"/>
  <c r="M11" s="1"/>
  <c r="J11"/>
  <c r="K11" s="1"/>
  <c r="H11"/>
  <c r="I11" s="1"/>
  <c r="F11"/>
  <c r="G11" s="1"/>
  <c r="E11"/>
  <c r="L10"/>
  <c r="M10" s="1"/>
  <c r="J10"/>
  <c r="K10" s="1"/>
  <c r="H10"/>
  <c r="I10" s="1"/>
  <c r="F10"/>
  <c r="G10" s="1"/>
  <c r="E10"/>
  <c r="N13" l="1"/>
  <c r="N14"/>
  <c r="N16"/>
  <c r="N17"/>
  <c r="N18"/>
  <c r="N19"/>
  <c r="N20"/>
  <c r="H21"/>
  <c r="J21"/>
  <c r="L21"/>
  <c r="N10"/>
  <c r="N11"/>
  <c r="F12"/>
  <c r="G12" s="1"/>
  <c r="N12"/>
  <c r="N15"/>
  <c r="F16"/>
  <c r="G16" s="1"/>
  <c r="N21" l="1"/>
  <c r="M12"/>
  <c r="M16"/>
  <c r="K12"/>
  <c r="F21"/>
  <c r="G21" s="1"/>
  <c r="K16"/>
  <c r="I12"/>
  <c r="I16"/>
  <c r="K21" l="1"/>
  <c r="M21"/>
  <c r="I21"/>
  <c r="D21" i="21" l="1"/>
  <c r="E21" s="1"/>
  <c r="C21"/>
  <c r="L20"/>
  <c r="M20" s="1"/>
  <c r="J20"/>
  <c r="K20" s="1"/>
  <c r="H20"/>
  <c r="I20" s="1"/>
  <c r="F20"/>
  <c r="G20" s="1"/>
  <c r="E20"/>
  <c r="L19"/>
  <c r="M19" s="1"/>
  <c r="J19"/>
  <c r="K19" s="1"/>
  <c r="H19"/>
  <c r="I19" s="1"/>
  <c r="F19"/>
  <c r="G19" s="1"/>
  <c r="E19"/>
  <c r="L18"/>
  <c r="M18" s="1"/>
  <c r="J18"/>
  <c r="K18" s="1"/>
  <c r="H18"/>
  <c r="I18" s="1"/>
  <c r="F18"/>
  <c r="G18" s="1"/>
  <c r="E18"/>
  <c r="L17"/>
  <c r="M17" s="1"/>
  <c r="J17"/>
  <c r="K17" s="1"/>
  <c r="H17"/>
  <c r="I17" s="1"/>
  <c r="F17"/>
  <c r="G17" s="1"/>
  <c r="E17"/>
  <c r="L16"/>
  <c r="J16"/>
  <c r="H16"/>
  <c r="E16"/>
  <c r="L15"/>
  <c r="J15"/>
  <c r="H15"/>
  <c r="E15"/>
  <c r="L14"/>
  <c r="J14"/>
  <c r="H14"/>
  <c r="E14"/>
  <c r="L13"/>
  <c r="J13"/>
  <c r="H13"/>
  <c r="E13"/>
  <c r="L12"/>
  <c r="M12" s="1"/>
  <c r="J12"/>
  <c r="K12" s="1"/>
  <c r="H12"/>
  <c r="I12" s="1"/>
  <c r="F12"/>
  <c r="G12" s="1"/>
  <c r="E12"/>
  <c r="L11"/>
  <c r="M11" s="1"/>
  <c r="J11"/>
  <c r="K11" s="1"/>
  <c r="H11"/>
  <c r="I11" s="1"/>
  <c r="F11"/>
  <c r="G11" s="1"/>
  <c r="E11"/>
  <c r="L10"/>
  <c r="J10"/>
  <c r="H10"/>
  <c r="E10"/>
  <c r="F13" l="1"/>
  <c r="G13" s="1"/>
  <c r="N15"/>
  <c r="F16"/>
  <c r="G16" s="1"/>
  <c r="N16"/>
  <c r="N17"/>
  <c r="N18"/>
  <c r="N19"/>
  <c r="N20"/>
  <c r="H21"/>
  <c r="J21"/>
  <c r="L21"/>
  <c r="F10"/>
  <c r="N10"/>
  <c r="N11"/>
  <c r="N12"/>
  <c r="N13"/>
  <c r="F14"/>
  <c r="G14" s="1"/>
  <c r="N14"/>
  <c r="F15"/>
  <c r="G15" s="1"/>
  <c r="G10" l="1"/>
  <c r="F21"/>
  <c r="G21" s="1"/>
  <c r="K21"/>
  <c r="K16"/>
  <c r="K14"/>
  <c r="K10"/>
  <c r="M16"/>
  <c r="M15"/>
  <c r="M14"/>
  <c r="M13"/>
  <c r="M10"/>
  <c r="I21"/>
  <c r="N21"/>
  <c r="M21"/>
  <c r="K15"/>
  <c r="K13"/>
  <c r="I10"/>
  <c r="I16"/>
  <c r="I15"/>
  <c r="I14"/>
  <c r="I13"/>
  <c r="M20" i="20" l="1"/>
  <c r="L20"/>
  <c r="K20"/>
  <c r="J20"/>
  <c r="I20"/>
  <c r="H20"/>
  <c r="N20" s="1"/>
  <c r="G20"/>
  <c r="F20"/>
  <c r="D20"/>
  <c r="C20"/>
  <c r="E20" s="1"/>
  <c r="M19"/>
  <c r="L19"/>
  <c r="K19"/>
  <c r="J19"/>
  <c r="I19"/>
  <c r="H19"/>
  <c r="N19" s="1"/>
  <c r="G19"/>
  <c r="F19"/>
  <c r="D19"/>
  <c r="C19"/>
  <c r="E19" s="1"/>
  <c r="M18"/>
  <c r="L18"/>
  <c r="K18"/>
  <c r="J18"/>
  <c r="I18"/>
  <c r="H18"/>
  <c r="N18" s="1"/>
  <c r="G18"/>
  <c r="F18"/>
  <c r="D18"/>
  <c r="C18"/>
  <c r="E18" s="1"/>
  <c r="M17"/>
  <c r="L17"/>
  <c r="K17"/>
  <c r="J17"/>
  <c r="I17"/>
  <c r="H17"/>
  <c r="N17" s="1"/>
  <c r="G17"/>
  <c r="F17"/>
  <c r="D17"/>
  <c r="C17"/>
  <c r="E17" s="1"/>
  <c r="M16"/>
  <c r="L16"/>
  <c r="K16"/>
  <c r="J16"/>
  <c r="I16"/>
  <c r="H16"/>
  <c r="N16" s="1"/>
  <c r="G16"/>
  <c r="F16"/>
  <c r="D16"/>
  <c r="C16"/>
  <c r="E16" s="1"/>
  <c r="M15"/>
  <c r="L15"/>
  <c r="K15"/>
  <c r="J15"/>
  <c r="I15"/>
  <c r="H15"/>
  <c r="N15" s="1"/>
  <c r="G15"/>
  <c r="F15"/>
  <c r="D15"/>
  <c r="C15"/>
  <c r="E15" s="1"/>
  <c r="M14"/>
  <c r="L14"/>
  <c r="K14"/>
  <c r="J14"/>
  <c r="I14"/>
  <c r="H14"/>
  <c r="N14" s="1"/>
  <c r="G14"/>
  <c r="F14"/>
  <c r="D14"/>
  <c r="C14"/>
  <c r="E14" s="1"/>
  <c r="M13"/>
  <c r="L13"/>
  <c r="K13"/>
  <c r="J13"/>
  <c r="I13"/>
  <c r="H13"/>
  <c r="N13" s="1"/>
  <c r="G13"/>
  <c r="F13"/>
  <c r="D13"/>
  <c r="C13"/>
  <c r="E13" s="1"/>
  <c r="M12"/>
  <c r="L12"/>
  <c r="K12"/>
  <c r="J12"/>
  <c r="I12"/>
  <c r="H12"/>
  <c r="N12" s="1"/>
  <c r="G12"/>
  <c r="F12"/>
  <c r="D12"/>
  <c r="C12"/>
  <c r="E12" s="1"/>
  <c r="M11"/>
  <c r="L11"/>
  <c r="K11"/>
  <c r="J11"/>
  <c r="I11"/>
  <c r="H11"/>
  <c r="N11" s="1"/>
  <c r="G11"/>
  <c r="F11"/>
  <c r="D11"/>
  <c r="C11"/>
  <c r="E11" s="1"/>
  <c r="M10"/>
  <c r="L10"/>
  <c r="L21" s="1"/>
  <c r="K10"/>
  <c r="J10"/>
  <c r="J21" s="1"/>
  <c r="I10"/>
  <c r="H10"/>
  <c r="H21" s="1"/>
  <c r="G10"/>
  <c r="F10"/>
  <c r="F21" s="1"/>
  <c r="D10"/>
  <c r="D21" s="1"/>
  <c r="E21" s="1"/>
  <c r="C10"/>
  <c r="C21" s="1"/>
  <c r="N21" l="1"/>
  <c r="I21"/>
  <c r="G21"/>
  <c r="K21"/>
  <c r="M21"/>
  <c r="E10"/>
  <c r="N10"/>
  <c r="D21" i="19" l="1"/>
  <c r="E21" s="1"/>
  <c r="C21"/>
  <c r="L20"/>
  <c r="M20" s="1"/>
  <c r="J20"/>
  <c r="K20" s="1"/>
  <c r="H20"/>
  <c r="I20" s="1"/>
  <c r="F20"/>
  <c r="G20" s="1"/>
  <c r="E20"/>
  <c r="L19"/>
  <c r="M19" s="1"/>
  <c r="J19"/>
  <c r="K19" s="1"/>
  <c r="H19"/>
  <c r="I19" s="1"/>
  <c r="F19"/>
  <c r="G19" s="1"/>
  <c r="E19"/>
  <c r="L18"/>
  <c r="M18" s="1"/>
  <c r="J18"/>
  <c r="K18" s="1"/>
  <c r="H18"/>
  <c r="I18" s="1"/>
  <c r="F18"/>
  <c r="G18" s="1"/>
  <c r="E18"/>
  <c r="L17"/>
  <c r="M17" s="1"/>
  <c r="J17"/>
  <c r="K17" s="1"/>
  <c r="H17"/>
  <c r="I17" s="1"/>
  <c r="F17"/>
  <c r="G17" s="1"/>
  <c r="E17"/>
  <c r="L16"/>
  <c r="M16" s="1"/>
  <c r="J16"/>
  <c r="K16" s="1"/>
  <c r="H16"/>
  <c r="I16" s="1"/>
  <c r="F16"/>
  <c r="G16" s="1"/>
  <c r="E16"/>
  <c r="L15"/>
  <c r="M15" s="1"/>
  <c r="J15"/>
  <c r="K15" s="1"/>
  <c r="H15"/>
  <c r="I15" s="1"/>
  <c r="F15"/>
  <c r="G15" s="1"/>
  <c r="E15"/>
  <c r="L14"/>
  <c r="J14"/>
  <c r="H14"/>
  <c r="E14"/>
  <c r="L13"/>
  <c r="M13" s="1"/>
  <c r="J13"/>
  <c r="K13" s="1"/>
  <c r="H13"/>
  <c r="I13" s="1"/>
  <c r="F13"/>
  <c r="G13" s="1"/>
  <c r="E13"/>
  <c r="L12"/>
  <c r="J12"/>
  <c r="H12"/>
  <c r="E12"/>
  <c r="L11"/>
  <c r="J11"/>
  <c r="H11"/>
  <c r="E11"/>
  <c r="L10"/>
  <c r="M10" s="1"/>
  <c r="J10"/>
  <c r="K10" s="1"/>
  <c r="H10"/>
  <c r="I10" s="1"/>
  <c r="F10"/>
  <c r="G10" s="1"/>
  <c r="E10"/>
  <c r="F11" l="1"/>
  <c r="G11" s="1"/>
  <c r="N13"/>
  <c r="N14"/>
  <c r="N16"/>
  <c r="N17"/>
  <c r="N18"/>
  <c r="N19"/>
  <c r="N20"/>
  <c r="H21"/>
  <c r="J21"/>
  <c r="L21"/>
  <c r="N10"/>
  <c r="N11"/>
  <c r="F12"/>
  <c r="G12" s="1"/>
  <c r="N12"/>
  <c r="F14"/>
  <c r="G14" s="1"/>
  <c r="N15"/>
  <c r="N21" l="1"/>
  <c r="K14"/>
  <c r="I12"/>
  <c r="I11"/>
  <c r="M14"/>
  <c r="K12"/>
  <c r="F21"/>
  <c r="G21" s="1"/>
  <c r="M12"/>
  <c r="M11"/>
  <c r="K11"/>
  <c r="I14"/>
  <c r="K21" l="1"/>
  <c r="M21"/>
  <c r="I21"/>
  <c r="L20" i="18" l="1"/>
  <c r="M20" s="1"/>
  <c r="J20"/>
  <c r="K20" s="1"/>
  <c r="H20"/>
  <c r="I20" s="1"/>
  <c r="F20"/>
  <c r="G20" s="1"/>
  <c r="D20"/>
  <c r="E20" s="1"/>
  <c r="C20"/>
  <c r="L19"/>
  <c r="M19" s="1"/>
  <c r="J19"/>
  <c r="K19" s="1"/>
  <c r="H19"/>
  <c r="I19" s="1"/>
  <c r="F19"/>
  <c r="G19" s="1"/>
  <c r="D19"/>
  <c r="E19" s="1"/>
  <c r="C19"/>
  <c r="L18"/>
  <c r="M18" s="1"/>
  <c r="J18"/>
  <c r="K18" s="1"/>
  <c r="H18"/>
  <c r="I18" s="1"/>
  <c r="F18"/>
  <c r="G18" s="1"/>
  <c r="D18"/>
  <c r="E18" s="1"/>
  <c r="C18"/>
  <c r="L17"/>
  <c r="M17" s="1"/>
  <c r="J17"/>
  <c r="K17" s="1"/>
  <c r="H17"/>
  <c r="I17" s="1"/>
  <c r="F17"/>
  <c r="G17" s="1"/>
  <c r="D17"/>
  <c r="E17" s="1"/>
  <c r="C17"/>
  <c r="L16"/>
  <c r="M16" s="1"/>
  <c r="J16"/>
  <c r="K16" s="1"/>
  <c r="H16"/>
  <c r="I16" s="1"/>
  <c r="F16"/>
  <c r="G16" s="1"/>
  <c r="D16"/>
  <c r="E16" s="1"/>
  <c r="C16"/>
  <c r="L15"/>
  <c r="M15" s="1"/>
  <c r="J15"/>
  <c r="K15" s="1"/>
  <c r="H15"/>
  <c r="I15" s="1"/>
  <c r="F15"/>
  <c r="G15" s="1"/>
  <c r="D15"/>
  <c r="E15" s="1"/>
  <c r="C15"/>
  <c r="L14"/>
  <c r="M14" s="1"/>
  <c r="J14"/>
  <c r="K14" s="1"/>
  <c r="H14"/>
  <c r="I14" s="1"/>
  <c r="F14"/>
  <c r="G14" s="1"/>
  <c r="D14"/>
  <c r="E14" s="1"/>
  <c r="C14"/>
  <c r="L13"/>
  <c r="M13" s="1"/>
  <c r="J13"/>
  <c r="K13" s="1"/>
  <c r="H13"/>
  <c r="I13" s="1"/>
  <c r="F13"/>
  <c r="G13" s="1"/>
  <c r="D13"/>
  <c r="E13" s="1"/>
  <c r="C13"/>
  <c r="L12"/>
  <c r="M12" s="1"/>
  <c r="J12"/>
  <c r="K12" s="1"/>
  <c r="H12"/>
  <c r="I12" s="1"/>
  <c r="F12"/>
  <c r="G12" s="1"/>
  <c r="D12"/>
  <c r="E12" s="1"/>
  <c r="C12"/>
  <c r="L11"/>
  <c r="J11"/>
  <c r="H11"/>
  <c r="D11"/>
  <c r="E11" s="1"/>
  <c r="C11"/>
  <c r="L10"/>
  <c r="M10" s="1"/>
  <c r="J10"/>
  <c r="K10" s="1"/>
  <c r="H10"/>
  <c r="I10" s="1"/>
  <c r="F10"/>
  <c r="G10" s="1"/>
  <c r="D10"/>
  <c r="E10" s="1"/>
  <c r="C10"/>
  <c r="C21" s="1"/>
  <c r="N11" l="1"/>
  <c r="N12"/>
  <c r="N13"/>
  <c r="N14"/>
  <c r="N15"/>
  <c r="N16"/>
  <c r="N17"/>
  <c r="N18"/>
  <c r="N19"/>
  <c r="N20"/>
  <c r="D21"/>
  <c r="E21" s="1"/>
  <c r="H21"/>
  <c r="J21"/>
  <c r="L21"/>
  <c r="N10"/>
  <c r="F11"/>
  <c r="G11" s="1"/>
  <c r="F21" l="1"/>
  <c r="G21" s="1"/>
  <c r="K11"/>
  <c r="I11"/>
  <c r="I21"/>
  <c r="N21"/>
  <c r="M21"/>
  <c r="M11"/>
  <c r="K21" l="1"/>
  <c r="D21" i="17" l="1"/>
  <c r="E21" s="1"/>
  <c r="C21"/>
  <c r="L20"/>
  <c r="M20" s="1"/>
  <c r="J20"/>
  <c r="K20" s="1"/>
  <c r="H20"/>
  <c r="I20" s="1"/>
  <c r="F20"/>
  <c r="G20" s="1"/>
  <c r="E20"/>
  <c r="L19"/>
  <c r="M19" s="1"/>
  <c r="J19"/>
  <c r="K19" s="1"/>
  <c r="H19"/>
  <c r="I19" s="1"/>
  <c r="F19"/>
  <c r="G19" s="1"/>
  <c r="E19"/>
  <c r="L18"/>
  <c r="M18" s="1"/>
  <c r="J18"/>
  <c r="K18" s="1"/>
  <c r="H18"/>
  <c r="I18" s="1"/>
  <c r="F18"/>
  <c r="G18" s="1"/>
  <c r="E18"/>
  <c r="L17"/>
  <c r="M17" s="1"/>
  <c r="J17"/>
  <c r="K17" s="1"/>
  <c r="H17"/>
  <c r="I17" s="1"/>
  <c r="F17"/>
  <c r="G17" s="1"/>
  <c r="E17"/>
  <c r="L16"/>
  <c r="J16"/>
  <c r="H16"/>
  <c r="E16"/>
  <c r="L15"/>
  <c r="J15"/>
  <c r="H15"/>
  <c r="E15"/>
  <c r="L14"/>
  <c r="J14"/>
  <c r="H14"/>
  <c r="E14"/>
  <c r="L13"/>
  <c r="M13" s="1"/>
  <c r="J13"/>
  <c r="K13" s="1"/>
  <c r="H13"/>
  <c r="I13" s="1"/>
  <c r="F13"/>
  <c r="G13" s="1"/>
  <c r="E13"/>
  <c r="L12"/>
  <c r="J12"/>
  <c r="H12"/>
  <c r="E12"/>
  <c r="L11"/>
  <c r="J11"/>
  <c r="H11"/>
  <c r="E11"/>
  <c r="L10"/>
  <c r="M10" s="1"/>
  <c r="J10"/>
  <c r="K10" s="1"/>
  <c r="H10"/>
  <c r="I10" s="1"/>
  <c r="F10"/>
  <c r="G10" s="1"/>
  <c r="E10"/>
  <c r="F11" l="1"/>
  <c r="G11" s="1"/>
  <c r="N12"/>
  <c r="N13"/>
  <c r="F14"/>
  <c r="G14" s="1"/>
  <c r="N15"/>
  <c r="F16"/>
  <c r="G16" s="1"/>
  <c r="N16"/>
  <c r="N17"/>
  <c r="N18"/>
  <c r="N19"/>
  <c r="N20"/>
  <c r="H21"/>
  <c r="J21"/>
  <c r="L21"/>
  <c r="N10"/>
  <c r="N11"/>
  <c r="F12"/>
  <c r="G12" s="1"/>
  <c r="N14"/>
  <c r="F15"/>
  <c r="G15" s="1"/>
  <c r="F21" l="1"/>
  <c r="G21" s="1"/>
  <c r="K16"/>
  <c r="K14"/>
  <c r="I12"/>
  <c r="I11"/>
  <c r="M16"/>
  <c r="M15"/>
  <c r="M14"/>
  <c r="K11"/>
  <c r="I21"/>
  <c r="N21"/>
  <c r="M21"/>
  <c r="K15"/>
  <c r="M12"/>
  <c r="M11"/>
  <c r="K12"/>
  <c r="I16"/>
  <c r="I15"/>
  <c r="I14"/>
  <c r="K21" l="1"/>
  <c r="L21" i="16" l="1"/>
  <c r="J21"/>
  <c r="D21"/>
  <c r="E21" s="1"/>
  <c r="C21"/>
  <c r="M20"/>
  <c r="K20"/>
  <c r="H20"/>
  <c r="I20" s="1"/>
  <c r="G20"/>
  <c r="E20"/>
  <c r="N19"/>
  <c r="M19"/>
  <c r="K19"/>
  <c r="I19"/>
  <c r="G19"/>
  <c r="E19"/>
  <c r="N18"/>
  <c r="M18"/>
  <c r="K18"/>
  <c r="I18"/>
  <c r="G18"/>
  <c r="E18"/>
  <c r="N17"/>
  <c r="M17"/>
  <c r="K17"/>
  <c r="I17"/>
  <c r="G17"/>
  <c r="E17"/>
  <c r="N16"/>
  <c r="M16"/>
  <c r="K16"/>
  <c r="I16"/>
  <c r="G16"/>
  <c r="E16"/>
  <c r="N15"/>
  <c r="M15"/>
  <c r="K15"/>
  <c r="I15"/>
  <c r="G15"/>
  <c r="E15"/>
  <c r="N14"/>
  <c r="M14"/>
  <c r="K14"/>
  <c r="I14"/>
  <c r="G14"/>
  <c r="E14"/>
  <c r="N13"/>
  <c r="M13"/>
  <c r="K13"/>
  <c r="I13"/>
  <c r="G13"/>
  <c r="E13"/>
  <c r="N12"/>
  <c r="K12"/>
  <c r="G12"/>
  <c r="F12"/>
  <c r="M12" s="1"/>
  <c r="E12"/>
  <c r="N11"/>
  <c r="F11"/>
  <c r="M11" s="1"/>
  <c r="E11"/>
  <c r="N10"/>
  <c r="M10"/>
  <c r="K10"/>
  <c r="I10"/>
  <c r="G10"/>
  <c r="E10"/>
  <c r="G11" l="1"/>
  <c r="K11"/>
  <c r="I12"/>
  <c r="N20"/>
  <c r="F21"/>
  <c r="G21" s="1"/>
  <c r="H21"/>
  <c r="I11"/>
  <c r="M21" l="1"/>
  <c r="I21"/>
  <c r="N21"/>
  <c r="K21"/>
  <c r="D21" i="15" l="1"/>
  <c r="C21"/>
  <c r="E21" s="1"/>
  <c r="M20"/>
  <c r="L20"/>
  <c r="K20"/>
  <c r="J20"/>
  <c r="I20"/>
  <c r="H20"/>
  <c r="N20" s="1"/>
  <c r="G20"/>
  <c r="F20"/>
  <c r="E20"/>
  <c r="M19"/>
  <c r="L19"/>
  <c r="K19"/>
  <c r="J19"/>
  <c r="I19"/>
  <c r="H19"/>
  <c r="N19" s="1"/>
  <c r="G19"/>
  <c r="F19"/>
  <c r="E19"/>
  <c r="M18"/>
  <c r="L18"/>
  <c r="K18"/>
  <c r="J18"/>
  <c r="I18"/>
  <c r="H18"/>
  <c r="N18" s="1"/>
  <c r="G18"/>
  <c r="F18"/>
  <c r="E18"/>
  <c r="M17"/>
  <c r="L17"/>
  <c r="K17"/>
  <c r="J17"/>
  <c r="I17"/>
  <c r="H17"/>
  <c r="N17" s="1"/>
  <c r="G17"/>
  <c r="F17"/>
  <c r="E17"/>
  <c r="M16"/>
  <c r="L16"/>
  <c r="K16"/>
  <c r="J16"/>
  <c r="I16"/>
  <c r="H16"/>
  <c r="N16" s="1"/>
  <c r="G16"/>
  <c r="F16"/>
  <c r="E16"/>
  <c r="M15"/>
  <c r="L15"/>
  <c r="K15"/>
  <c r="J15"/>
  <c r="I15"/>
  <c r="H15"/>
  <c r="N15" s="1"/>
  <c r="G15"/>
  <c r="F15"/>
  <c r="E15"/>
  <c r="M14"/>
  <c r="L14"/>
  <c r="K14"/>
  <c r="J14"/>
  <c r="I14"/>
  <c r="H14"/>
  <c r="N14" s="1"/>
  <c r="G14"/>
  <c r="F14"/>
  <c r="E14"/>
  <c r="M13"/>
  <c r="L13"/>
  <c r="K13"/>
  <c r="J13"/>
  <c r="I13"/>
  <c r="H13"/>
  <c r="N13" s="1"/>
  <c r="G13"/>
  <c r="F13"/>
  <c r="E13"/>
  <c r="M12"/>
  <c r="L12"/>
  <c r="K12"/>
  <c r="J12"/>
  <c r="I12"/>
  <c r="H12"/>
  <c r="N12" s="1"/>
  <c r="G12"/>
  <c r="F12"/>
  <c r="E12"/>
  <c r="M11"/>
  <c r="L11"/>
  <c r="K11"/>
  <c r="J11"/>
  <c r="I11"/>
  <c r="H11"/>
  <c r="N11" s="1"/>
  <c r="G11"/>
  <c r="F11"/>
  <c r="E11"/>
  <c r="M10"/>
  <c r="L10"/>
  <c r="L21" s="1"/>
  <c r="K10"/>
  <c r="J10"/>
  <c r="J21" s="1"/>
  <c r="I10"/>
  <c r="H10"/>
  <c r="H21" s="1"/>
  <c r="G10"/>
  <c r="F10"/>
  <c r="F21" s="1"/>
  <c r="G21" s="1"/>
  <c r="E10"/>
  <c r="N21" l="1"/>
  <c r="I21"/>
  <c r="K21"/>
  <c r="M21"/>
  <c r="N10"/>
  <c r="D21" i="14" l="1"/>
  <c r="E21" s="1"/>
  <c r="C21"/>
  <c r="L20"/>
  <c r="M20" s="1"/>
  <c r="J20"/>
  <c r="K20" s="1"/>
  <c r="H20"/>
  <c r="I20" s="1"/>
  <c r="F20"/>
  <c r="G20" s="1"/>
  <c r="E20"/>
  <c r="L19"/>
  <c r="M19" s="1"/>
  <c r="J19"/>
  <c r="K19" s="1"/>
  <c r="H19"/>
  <c r="I19" s="1"/>
  <c r="F19"/>
  <c r="G19" s="1"/>
  <c r="E19"/>
  <c r="L18"/>
  <c r="M18" s="1"/>
  <c r="J18"/>
  <c r="K18" s="1"/>
  <c r="H18"/>
  <c r="I18" s="1"/>
  <c r="F18"/>
  <c r="G18" s="1"/>
  <c r="E18"/>
  <c r="L17"/>
  <c r="M17" s="1"/>
  <c r="J17"/>
  <c r="K17" s="1"/>
  <c r="H17"/>
  <c r="I17" s="1"/>
  <c r="F17"/>
  <c r="G17" s="1"/>
  <c r="E17"/>
  <c r="L16"/>
  <c r="J16"/>
  <c r="H16"/>
  <c r="E16"/>
  <c r="L15"/>
  <c r="J15"/>
  <c r="H15"/>
  <c r="E15"/>
  <c r="L14"/>
  <c r="J14"/>
  <c r="H14"/>
  <c r="E14"/>
  <c r="L13"/>
  <c r="J13"/>
  <c r="H13"/>
  <c r="E13"/>
  <c r="L12"/>
  <c r="J12"/>
  <c r="H12"/>
  <c r="E12"/>
  <c r="L11"/>
  <c r="J11"/>
  <c r="H11"/>
  <c r="E11"/>
  <c r="L10"/>
  <c r="M10" s="1"/>
  <c r="J10"/>
  <c r="K10" s="1"/>
  <c r="H10"/>
  <c r="I10" s="1"/>
  <c r="F10"/>
  <c r="G10" s="1"/>
  <c r="E10"/>
  <c r="N10" l="1"/>
  <c r="N11"/>
  <c r="F12"/>
  <c r="G12" s="1"/>
  <c r="N13"/>
  <c r="F14"/>
  <c r="G14" s="1"/>
  <c r="F15"/>
  <c r="G15" s="1"/>
  <c r="N17"/>
  <c r="N18"/>
  <c r="N19"/>
  <c r="N20"/>
  <c r="H21"/>
  <c r="J21"/>
  <c r="L21"/>
  <c r="F11"/>
  <c r="G11" s="1"/>
  <c r="N12"/>
  <c r="F13"/>
  <c r="G13" s="1"/>
  <c r="N14"/>
  <c r="N15"/>
  <c r="F16"/>
  <c r="G16" s="1"/>
  <c r="N16"/>
  <c r="F21" l="1"/>
  <c r="G21" s="1"/>
  <c r="K15"/>
  <c r="K13"/>
  <c r="K11"/>
  <c r="M13"/>
  <c r="M11"/>
  <c r="I16"/>
  <c r="I15"/>
  <c r="I13"/>
  <c r="I11"/>
  <c r="I21"/>
  <c r="N21"/>
  <c r="M21"/>
  <c r="K16"/>
  <c r="K14"/>
  <c r="K12"/>
  <c r="M14"/>
  <c r="M12"/>
  <c r="M16"/>
  <c r="M15"/>
  <c r="I14"/>
  <c r="I12"/>
  <c r="K21" l="1"/>
  <c r="D21" i="13" l="1"/>
  <c r="E21" s="1"/>
  <c r="C21"/>
  <c r="L20"/>
  <c r="M20" s="1"/>
  <c r="J20"/>
  <c r="K20" s="1"/>
  <c r="H20"/>
  <c r="I20" s="1"/>
  <c r="F20"/>
  <c r="G20" s="1"/>
  <c r="E20"/>
  <c r="L19"/>
  <c r="M19" s="1"/>
  <c r="J19"/>
  <c r="K19" s="1"/>
  <c r="H19"/>
  <c r="I19" s="1"/>
  <c r="F19"/>
  <c r="G19" s="1"/>
  <c r="E19"/>
  <c r="L18"/>
  <c r="M18" s="1"/>
  <c r="J18"/>
  <c r="K18" s="1"/>
  <c r="H18"/>
  <c r="I18" s="1"/>
  <c r="F18"/>
  <c r="G18" s="1"/>
  <c r="E18"/>
  <c r="L17"/>
  <c r="M17" s="1"/>
  <c r="J17"/>
  <c r="K17" s="1"/>
  <c r="H17"/>
  <c r="I17" s="1"/>
  <c r="F17"/>
  <c r="G17" s="1"/>
  <c r="E17"/>
  <c r="L16"/>
  <c r="M16" s="1"/>
  <c r="J16"/>
  <c r="K16" s="1"/>
  <c r="H16"/>
  <c r="I16" s="1"/>
  <c r="F16"/>
  <c r="G16" s="1"/>
  <c r="E16"/>
  <c r="L15"/>
  <c r="M15" s="1"/>
  <c r="J15"/>
  <c r="K15" s="1"/>
  <c r="H15"/>
  <c r="I15" s="1"/>
  <c r="F15"/>
  <c r="G15" s="1"/>
  <c r="E15"/>
  <c r="L14"/>
  <c r="J14"/>
  <c r="H14"/>
  <c r="E14"/>
  <c r="L13"/>
  <c r="J13"/>
  <c r="H13"/>
  <c r="E13"/>
  <c r="L12"/>
  <c r="J12"/>
  <c r="H12"/>
  <c r="E12"/>
  <c r="L11"/>
  <c r="J11"/>
  <c r="H11"/>
  <c r="E11"/>
  <c r="L10"/>
  <c r="J10"/>
  <c r="H10"/>
  <c r="E10"/>
  <c r="I11" l="1"/>
  <c r="F11"/>
  <c r="G11" s="1"/>
  <c r="F12"/>
  <c r="G12" s="1"/>
  <c r="N15"/>
  <c r="N16"/>
  <c r="N17"/>
  <c r="N18"/>
  <c r="N19"/>
  <c r="N20"/>
  <c r="H21"/>
  <c r="J21"/>
  <c r="L21"/>
  <c r="F10"/>
  <c r="N10"/>
  <c r="N11"/>
  <c r="N12"/>
  <c r="F13"/>
  <c r="G13" s="1"/>
  <c r="N13"/>
  <c r="F14"/>
  <c r="G14" s="1"/>
  <c r="N14"/>
  <c r="G10" l="1"/>
  <c r="F21"/>
  <c r="G21" s="1"/>
  <c r="I21"/>
  <c r="N21"/>
  <c r="K21"/>
  <c r="K14"/>
  <c r="K12"/>
  <c r="K10"/>
  <c r="I14"/>
  <c r="I13"/>
  <c r="I12"/>
  <c r="I10"/>
  <c r="M21"/>
  <c r="K13"/>
  <c r="K11"/>
  <c r="M14"/>
  <c r="M13"/>
  <c r="M12"/>
  <c r="M11"/>
  <c r="M10"/>
  <c r="D21" i="12" l="1"/>
  <c r="E21" s="1"/>
  <c r="C21"/>
  <c r="L20"/>
  <c r="M20" s="1"/>
  <c r="J20"/>
  <c r="K20" s="1"/>
  <c r="H20"/>
  <c r="I20" s="1"/>
  <c r="F20"/>
  <c r="G20" s="1"/>
  <c r="E20"/>
  <c r="L19"/>
  <c r="M19" s="1"/>
  <c r="J19"/>
  <c r="K19" s="1"/>
  <c r="H19"/>
  <c r="I19" s="1"/>
  <c r="F19"/>
  <c r="G19" s="1"/>
  <c r="E19"/>
  <c r="L18"/>
  <c r="M18" s="1"/>
  <c r="J18"/>
  <c r="K18" s="1"/>
  <c r="H18"/>
  <c r="I18" s="1"/>
  <c r="F18"/>
  <c r="G18" s="1"/>
  <c r="E18"/>
  <c r="L17"/>
  <c r="M17" s="1"/>
  <c r="J17"/>
  <c r="K17" s="1"/>
  <c r="H17"/>
  <c r="I17" s="1"/>
  <c r="F17"/>
  <c r="G17" s="1"/>
  <c r="E17"/>
  <c r="L16"/>
  <c r="M16" s="1"/>
  <c r="J16"/>
  <c r="K16" s="1"/>
  <c r="H16"/>
  <c r="I16" s="1"/>
  <c r="F16"/>
  <c r="G16" s="1"/>
  <c r="E16"/>
  <c r="L15"/>
  <c r="J15"/>
  <c r="H15"/>
  <c r="E15"/>
  <c r="L14"/>
  <c r="J14"/>
  <c r="H14"/>
  <c r="E14"/>
  <c r="L13"/>
  <c r="J13"/>
  <c r="H13"/>
  <c r="E13"/>
  <c r="L12"/>
  <c r="J12"/>
  <c r="H12"/>
  <c r="E12"/>
  <c r="L11"/>
  <c r="M11" s="1"/>
  <c r="J11"/>
  <c r="K11" s="1"/>
  <c r="H11"/>
  <c r="I11" s="1"/>
  <c r="G11"/>
  <c r="E11"/>
  <c r="M10"/>
  <c r="L10"/>
  <c r="L21" s="1"/>
  <c r="K10"/>
  <c r="J10"/>
  <c r="J21" s="1"/>
  <c r="I10"/>
  <c r="H10"/>
  <c r="N10" s="1"/>
  <c r="G10"/>
  <c r="E10"/>
  <c r="N11" l="1"/>
  <c r="N12"/>
  <c r="F13"/>
  <c r="G13" s="1"/>
  <c r="N15"/>
  <c r="N16"/>
  <c r="N17"/>
  <c r="N18"/>
  <c r="N19"/>
  <c r="N20"/>
  <c r="H21"/>
  <c r="F12"/>
  <c r="N13"/>
  <c r="F14"/>
  <c r="G14" s="1"/>
  <c r="N14"/>
  <c r="F15"/>
  <c r="G15" s="1"/>
  <c r="G12" l="1"/>
  <c r="F21"/>
  <c r="I15"/>
  <c r="I14"/>
  <c r="I13"/>
  <c r="I12"/>
  <c r="K14"/>
  <c r="K12"/>
  <c r="I21"/>
  <c r="N21"/>
  <c r="M15"/>
  <c r="M14"/>
  <c r="M13"/>
  <c r="M12"/>
  <c r="K15"/>
  <c r="K13"/>
  <c r="G21" l="1"/>
  <c r="M21"/>
  <c r="K21"/>
  <c r="D21" i="11" l="1"/>
  <c r="E21" s="1"/>
  <c r="C21"/>
  <c r="L20"/>
  <c r="M20" s="1"/>
  <c r="J20"/>
  <c r="K20" s="1"/>
  <c r="H20"/>
  <c r="I20" s="1"/>
  <c r="F20"/>
  <c r="G20" s="1"/>
  <c r="E20"/>
  <c r="L19"/>
  <c r="M19" s="1"/>
  <c r="J19"/>
  <c r="K19" s="1"/>
  <c r="H19"/>
  <c r="I19" s="1"/>
  <c r="F19"/>
  <c r="G19" s="1"/>
  <c r="E19"/>
  <c r="L18"/>
  <c r="M18" s="1"/>
  <c r="J18"/>
  <c r="K18" s="1"/>
  <c r="H18"/>
  <c r="I18" s="1"/>
  <c r="F18"/>
  <c r="G18" s="1"/>
  <c r="E18"/>
  <c r="L17"/>
  <c r="M17" s="1"/>
  <c r="J17"/>
  <c r="K17" s="1"/>
  <c r="H17"/>
  <c r="I17" s="1"/>
  <c r="F17"/>
  <c r="G17" s="1"/>
  <c r="E17"/>
  <c r="L16"/>
  <c r="M16" s="1"/>
  <c r="J16"/>
  <c r="K16" s="1"/>
  <c r="H16"/>
  <c r="I16" s="1"/>
  <c r="F16"/>
  <c r="G16" s="1"/>
  <c r="E16"/>
  <c r="L15"/>
  <c r="M15" s="1"/>
  <c r="J15"/>
  <c r="K15" s="1"/>
  <c r="H15"/>
  <c r="I15" s="1"/>
  <c r="F15"/>
  <c r="G15" s="1"/>
  <c r="E15"/>
  <c r="L14"/>
  <c r="M14" s="1"/>
  <c r="J14"/>
  <c r="K14" s="1"/>
  <c r="H14"/>
  <c r="I14" s="1"/>
  <c r="F14"/>
  <c r="G14" s="1"/>
  <c r="E14"/>
  <c r="L13"/>
  <c r="J13"/>
  <c r="H13"/>
  <c r="E13"/>
  <c r="L12"/>
  <c r="J12"/>
  <c r="H12"/>
  <c r="E12"/>
  <c r="L11"/>
  <c r="J11"/>
  <c r="H11"/>
  <c r="E11"/>
  <c r="L10"/>
  <c r="J10"/>
  <c r="H10"/>
  <c r="E10"/>
  <c r="F11" l="1"/>
  <c r="G11" s="1"/>
  <c r="N12"/>
  <c r="F13"/>
  <c r="G13" s="1"/>
  <c r="N14"/>
  <c r="N15"/>
  <c r="N16"/>
  <c r="N17"/>
  <c r="N18"/>
  <c r="N19"/>
  <c r="N20"/>
  <c r="H21"/>
  <c r="J21"/>
  <c r="L21"/>
  <c r="F10"/>
  <c r="K10" s="1"/>
  <c r="N10"/>
  <c r="N11"/>
  <c r="F12"/>
  <c r="G12" s="1"/>
  <c r="N13"/>
  <c r="N21" l="1"/>
  <c r="I13"/>
  <c r="I12"/>
  <c r="I11"/>
  <c r="I10"/>
  <c r="K13"/>
  <c r="G10"/>
  <c r="F21"/>
  <c r="G21" s="1"/>
  <c r="M13"/>
  <c r="M12"/>
  <c r="M11"/>
  <c r="M10"/>
  <c r="K11"/>
  <c r="K12"/>
  <c r="K21" l="1"/>
  <c r="M21"/>
  <c r="I21"/>
  <c r="D21" i="10" l="1"/>
  <c r="E21" s="1"/>
  <c r="C21"/>
  <c r="L20"/>
  <c r="M20" s="1"/>
  <c r="J20"/>
  <c r="K20" s="1"/>
  <c r="H20"/>
  <c r="I20" s="1"/>
  <c r="F20"/>
  <c r="G20" s="1"/>
  <c r="E20"/>
  <c r="L19"/>
  <c r="M19" s="1"/>
  <c r="J19"/>
  <c r="K19" s="1"/>
  <c r="H19"/>
  <c r="I19" s="1"/>
  <c r="F19"/>
  <c r="G19" s="1"/>
  <c r="E19"/>
  <c r="L18"/>
  <c r="M18" s="1"/>
  <c r="J18"/>
  <c r="K18" s="1"/>
  <c r="H18"/>
  <c r="I18" s="1"/>
  <c r="F18"/>
  <c r="G18" s="1"/>
  <c r="E18"/>
  <c r="L17"/>
  <c r="M17" s="1"/>
  <c r="J17"/>
  <c r="K17" s="1"/>
  <c r="H17"/>
  <c r="I17" s="1"/>
  <c r="F17"/>
  <c r="G17" s="1"/>
  <c r="E17"/>
  <c r="L16"/>
  <c r="M16" s="1"/>
  <c r="J16"/>
  <c r="K16" s="1"/>
  <c r="H16"/>
  <c r="I16" s="1"/>
  <c r="F16"/>
  <c r="G16" s="1"/>
  <c r="E16"/>
  <c r="L15"/>
  <c r="M15" s="1"/>
  <c r="J15"/>
  <c r="K15" s="1"/>
  <c r="H15"/>
  <c r="I15" s="1"/>
  <c r="F15"/>
  <c r="G15" s="1"/>
  <c r="E15"/>
  <c r="L14"/>
  <c r="M14" s="1"/>
  <c r="J14"/>
  <c r="K14" s="1"/>
  <c r="H14"/>
  <c r="I14" s="1"/>
  <c r="F14"/>
  <c r="G14" s="1"/>
  <c r="E14"/>
  <c r="L13"/>
  <c r="M13" s="1"/>
  <c r="J13"/>
  <c r="K13" s="1"/>
  <c r="H13"/>
  <c r="I13" s="1"/>
  <c r="F13"/>
  <c r="G13" s="1"/>
  <c r="E13"/>
  <c r="L12"/>
  <c r="M12" s="1"/>
  <c r="J12"/>
  <c r="K12" s="1"/>
  <c r="H12"/>
  <c r="I12" s="1"/>
  <c r="F12"/>
  <c r="G12" s="1"/>
  <c r="E12"/>
  <c r="L11"/>
  <c r="M11" s="1"/>
  <c r="J11"/>
  <c r="K11" s="1"/>
  <c r="H11"/>
  <c r="I11" s="1"/>
  <c r="F11"/>
  <c r="G11" s="1"/>
  <c r="E11"/>
  <c r="L10"/>
  <c r="M10" s="1"/>
  <c r="J10"/>
  <c r="K10" s="1"/>
  <c r="H10"/>
  <c r="I10" s="1"/>
  <c r="F10"/>
  <c r="G10" s="1"/>
  <c r="E10"/>
  <c r="N10" l="1"/>
  <c r="N11"/>
  <c r="N12"/>
  <c r="N13"/>
  <c r="N14"/>
  <c r="N15"/>
  <c r="N16"/>
  <c r="N17"/>
  <c r="N18"/>
  <c r="N19"/>
  <c r="N20"/>
  <c r="F21"/>
  <c r="G21" s="1"/>
  <c r="H21"/>
  <c r="J21"/>
  <c r="K21" s="1"/>
  <c r="L21"/>
  <c r="M21" s="1"/>
  <c r="I21" l="1"/>
  <c r="N21"/>
  <c r="L20" i="1" l="1"/>
  <c r="J20"/>
  <c r="H20"/>
  <c r="D20"/>
  <c r="C20"/>
  <c r="L19"/>
  <c r="J19"/>
  <c r="H19"/>
  <c r="D19"/>
  <c r="C19"/>
  <c r="L18"/>
  <c r="J18"/>
  <c r="H18"/>
  <c r="D18"/>
  <c r="C18"/>
  <c r="L17"/>
  <c r="J17"/>
  <c r="H17"/>
  <c r="D17"/>
  <c r="C17"/>
  <c r="L16"/>
  <c r="J16"/>
  <c r="H16"/>
  <c r="D16"/>
  <c r="C16"/>
  <c r="L15"/>
  <c r="J15"/>
  <c r="H15"/>
  <c r="D15"/>
  <c r="C15"/>
  <c r="L14"/>
  <c r="J14"/>
  <c r="H14"/>
  <c r="D14"/>
  <c r="C14"/>
  <c r="L13"/>
  <c r="J13"/>
  <c r="H13"/>
  <c r="D13"/>
  <c r="C13"/>
  <c r="L12"/>
  <c r="J12"/>
  <c r="H12"/>
  <c r="D12"/>
  <c r="C12"/>
  <c r="E12" l="1"/>
  <c r="N13"/>
  <c r="E14"/>
  <c r="E16"/>
  <c r="E18"/>
  <c r="E20"/>
  <c r="E15"/>
  <c r="E17"/>
  <c r="E19"/>
  <c r="N14"/>
  <c r="N15"/>
  <c r="N16"/>
  <c r="N17"/>
  <c r="N18"/>
  <c r="N19"/>
  <c r="N20"/>
  <c r="N12"/>
  <c r="E13"/>
  <c r="F14"/>
  <c r="G14" s="1"/>
  <c r="F15"/>
  <c r="G15" s="1"/>
  <c r="F16"/>
  <c r="G16" s="1"/>
  <c r="F17"/>
  <c r="G17" s="1"/>
  <c r="F18"/>
  <c r="G18" s="1"/>
  <c r="F19"/>
  <c r="G19" s="1"/>
  <c r="F20"/>
  <c r="G20" s="1"/>
  <c r="F12"/>
  <c r="G12" s="1"/>
  <c r="F13"/>
  <c r="G13" s="1"/>
  <c r="I14" l="1"/>
  <c r="I12"/>
  <c r="I18"/>
  <c r="I20"/>
  <c r="I16"/>
  <c r="I13"/>
  <c r="I19"/>
  <c r="I17"/>
  <c r="I15"/>
  <c r="K20"/>
  <c r="K19"/>
  <c r="K18"/>
  <c r="K17"/>
  <c r="K16"/>
  <c r="K15"/>
  <c r="K14"/>
  <c r="M20"/>
  <c r="M19"/>
  <c r="M18"/>
  <c r="M17"/>
  <c r="M16"/>
  <c r="M15"/>
  <c r="M14"/>
  <c r="M12"/>
  <c r="K12"/>
  <c r="K13"/>
  <c r="M13"/>
  <c r="L11"/>
  <c r="J11"/>
  <c r="H11"/>
  <c r="F11" l="1"/>
  <c r="D11"/>
  <c r="N11" s="1"/>
  <c r="C11"/>
  <c r="L10"/>
  <c r="L21" s="1"/>
  <c r="J10"/>
  <c r="J21" s="1"/>
  <c r="G11" l="1"/>
  <c r="M11"/>
  <c r="K11"/>
  <c r="E11"/>
  <c r="I11"/>
  <c r="H10"/>
  <c r="F10" s="1"/>
  <c r="F21" l="1"/>
  <c r="K10"/>
  <c r="M10"/>
  <c r="H21"/>
  <c r="I10"/>
  <c r="D10"/>
  <c r="D21" s="1"/>
  <c r="C10"/>
  <c r="C21" s="1"/>
  <c r="E21" l="1"/>
  <c r="N21"/>
  <c r="I21"/>
  <c r="G21"/>
  <c r="K21"/>
  <c r="M21"/>
  <c r="G10"/>
  <c r="E10"/>
  <c r="N10"/>
</calcChain>
</file>

<file path=xl/comments1.xml><?xml version="1.0" encoding="utf-8"?>
<comments xmlns="http://schemas.openxmlformats.org/spreadsheetml/2006/main">
  <authors>
    <author>Skrynnikov Bogdan</author>
  </authors>
  <commentList>
    <comment ref="N9" authorId="0">
      <text>
        <r>
          <rPr>
            <i/>
            <sz val="9"/>
            <color indexed="81"/>
            <rFont val="Tahoma"/>
            <family val="2"/>
            <charset val="204"/>
          </rPr>
          <t>Количество сдавших тест не может превышать количество обучающихся с основной группой здоровья.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Skrynnikov Bogdan</author>
  </authors>
  <commentList>
    <comment ref="N9" authorId="0">
      <text>
        <r>
          <rPr>
            <i/>
            <sz val="9"/>
            <color indexed="81"/>
            <rFont val="Tahoma"/>
            <family val="2"/>
            <charset val="204"/>
          </rPr>
          <t>Количество сдавших тест не может превышать количество обучающихся с основной группой здоровья.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<sst xmlns="http://schemas.openxmlformats.org/spreadsheetml/2006/main" count="751" uniqueCount="21">
  <si>
    <r>
      <t>Из них с основной группой здоровья</t>
    </r>
    <r>
      <rPr>
        <sz val="10"/>
        <color rgb="FF000000"/>
        <rFont val="Times New Roman"/>
        <family val="1"/>
        <charset val="204"/>
      </rPr>
      <t xml:space="preserve">  </t>
    </r>
  </si>
  <si>
    <t>Кол-во</t>
  </si>
  <si>
    <t>%</t>
  </si>
  <si>
    <t xml:space="preserve">Количество 
сдавших тест 
(от общей численности обучающихся с основной группой здоровья)
</t>
  </si>
  <si>
    <t>Класс</t>
  </si>
  <si>
    <t>Высокий</t>
  </si>
  <si>
    <t>Средний</t>
  </si>
  <si>
    <t>Низкий</t>
  </si>
  <si>
    <t>Всего</t>
  </si>
  <si>
    <t xml:space="preserve">%                                (от общей численности обучающихся) </t>
  </si>
  <si>
    <t>Уровень физической подготовленности                                      (количество сдавших тесты с основной группой здоровья)</t>
  </si>
  <si>
    <t>№ строки</t>
  </si>
  <si>
    <t>Форма мониторинга 
физической подготовленности обучающихся в сфере образования Российской Федерации</t>
  </si>
  <si>
    <t>Проверка данных</t>
  </si>
  <si>
    <t>Всего обучающихся в общеобразовательных организациях</t>
  </si>
  <si>
    <t>Всего обучающихся в общеобразовательной организации</t>
  </si>
  <si>
    <r>
      <t>Из них с основной группой здоровья</t>
    </r>
    <r>
      <rPr>
        <sz val="11"/>
        <color theme="1"/>
        <rFont val="Calibri"/>
        <family val="2"/>
        <charset val="204"/>
        <scheme val="minor"/>
      </rPr>
      <t xml:space="preserve">  </t>
    </r>
  </si>
  <si>
    <t/>
  </si>
  <si>
    <t>МБОУ Ольхово-Рогская СОШ</t>
  </si>
  <si>
    <t>Форма мониторинга 
физической подготовленности обучающихся в сфере образования Российской Федерации                                                        МБОУ Нижне-Ольховская СОШ</t>
  </si>
  <si>
    <t xml:space="preserve">    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</si>
</sst>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9C0006"/>
      <name val="Arial"/>
      <family val="2"/>
      <charset val="204"/>
    </font>
    <font>
      <b/>
      <sz val="11"/>
      <color rgb="FF9C0006"/>
      <name val="Arial"/>
      <family val="2"/>
      <charset val="204"/>
    </font>
    <font>
      <b/>
      <sz val="11"/>
      <color rgb="FF3F3F3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color rgb="FF9C0006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gray0625">
        <bgColor theme="0" tint="-0.14996795556505021"/>
      </patternFill>
    </fill>
    <fill>
      <patternFill patternType="gray0625">
        <bgColor theme="0" tint="-0.14993743705557422"/>
      </patternFill>
    </fill>
    <fill>
      <patternFill patternType="solid">
        <fgColor rgb="FFFFC7CE"/>
      </patternFill>
    </fill>
    <fill>
      <patternFill patternType="solid">
        <fgColor rgb="FFF2F2F2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10" fillId="5" borderId="0" applyNumberFormat="0" applyBorder="0" applyAlignment="0" applyProtection="0"/>
    <xf numFmtId="0" fontId="12" fillId="6" borderId="6" applyNumberFormat="0" applyAlignment="0" applyProtection="0"/>
    <xf numFmtId="0" fontId="1" fillId="0" borderId="0"/>
    <xf numFmtId="9" fontId="1" fillId="0" borderId="0" applyFont="0" applyFill="0" applyBorder="0" applyAlignment="0" applyProtection="0"/>
    <xf numFmtId="164" fontId="13" fillId="0" borderId="0" applyBorder="0" applyProtection="0"/>
    <xf numFmtId="0" fontId="16" fillId="5" borderId="0" applyNumberFormat="0" applyBorder="0" applyAlignment="0" applyProtection="0"/>
    <xf numFmtId="0" fontId="17" fillId="0" borderId="0"/>
  </cellStyleXfs>
  <cellXfs count="67">
    <xf numFmtId="0" fontId="0" fillId="0" borderId="0" xfId="0"/>
    <xf numFmtId="0" fontId="6" fillId="0" borderId="0" xfId="0" applyFont="1"/>
    <xf numFmtId="10" fontId="6" fillId="0" borderId="0" xfId="0" applyNumberFormat="1" applyFont="1"/>
    <xf numFmtId="0" fontId="4" fillId="0" borderId="1" xfId="0" applyFont="1" applyBorder="1" applyAlignment="1" applyProtection="1">
      <alignment horizontal="center" vertical="center"/>
      <protection hidden="1"/>
    </xf>
    <xf numFmtId="0" fontId="11" fillId="5" borderId="1" xfId="2" applyFont="1" applyBorder="1" applyAlignment="1" applyProtection="1">
      <alignment horizontal="center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2" fillId="3" borderId="2" xfId="0" applyFont="1" applyFill="1" applyBorder="1" applyAlignment="1" applyProtection="1">
      <alignment horizontal="center" vertical="center" wrapText="1"/>
      <protection hidden="1"/>
    </xf>
    <xf numFmtId="0" fontId="7" fillId="4" borderId="1" xfId="0" applyFont="1" applyFill="1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10" fontId="2" fillId="2" borderId="1" xfId="0" applyNumberFormat="1" applyFont="1" applyFill="1" applyBorder="1" applyAlignment="1" applyProtection="1">
      <alignment horizontal="center" vertical="center"/>
      <protection hidden="1"/>
    </xf>
    <xf numFmtId="10" fontId="2" fillId="2" borderId="1" xfId="1" applyNumberFormat="1" applyFont="1" applyFill="1" applyBorder="1" applyAlignment="1" applyProtection="1">
      <alignment horizontal="center" vertical="center"/>
      <protection hidden="1"/>
    </xf>
    <xf numFmtId="0" fontId="4" fillId="0" borderId="1" xfId="0" applyFont="1" applyBorder="1" applyAlignment="1" applyProtection="1">
      <alignment horizontal="center" vertical="center" wrapText="1"/>
      <protection hidden="1"/>
    </xf>
    <xf numFmtId="10" fontId="2" fillId="2" borderId="1" xfId="1" applyNumberFormat="1" applyFont="1" applyFill="1" applyBorder="1" applyAlignment="1" applyProtection="1">
      <alignment horizontal="center" vertical="center" wrapText="1"/>
      <protection hidden="1"/>
    </xf>
    <xf numFmtId="0" fontId="6" fillId="0" borderId="0" xfId="4" applyFont="1"/>
    <xf numFmtId="0" fontId="2" fillId="3" borderId="2" xfId="4" applyFont="1" applyFill="1" applyBorder="1" applyAlignment="1" applyProtection="1">
      <alignment horizontal="center" vertical="center" wrapText="1"/>
    </xf>
    <xf numFmtId="0" fontId="7" fillId="4" borderId="1" xfId="4" applyFont="1" applyFill="1" applyBorder="1" applyAlignment="1">
      <alignment horizontal="center" vertical="center"/>
    </xf>
    <xf numFmtId="0" fontId="4" fillId="0" borderId="1" xfId="4" applyFont="1" applyBorder="1" applyAlignment="1" applyProtection="1">
      <alignment horizontal="center" vertical="center"/>
      <protection locked="0"/>
    </xf>
    <xf numFmtId="10" fontId="2" fillId="2" borderId="1" xfId="4" applyNumberFormat="1" applyFont="1" applyFill="1" applyBorder="1" applyAlignment="1" applyProtection="1">
      <alignment horizontal="center" vertical="center"/>
    </xf>
    <xf numFmtId="0" fontId="4" fillId="2" borderId="1" xfId="4" applyFont="1" applyFill="1" applyBorder="1" applyAlignment="1" applyProtection="1">
      <alignment horizontal="center" vertical="center"/>
      <protection hidden="1"/>
    </xf>
    <xf numFmtId="10" fontId="2" fillId="2" borderId="1" xfId="5" applyNumberFormat="1" applyFont="1" applyFill="1" applyBorder="1" applyAlignment="1" applyProtection="1">
      <alignment horizontal="center" vertical="center"/>
    </xf>
    <xf numFmtId="0" fontId="4" fillId="2" borderId="1" xfId="4" applyFont="1" applyFill="1" applyBorder="1" applyAlignment="1" applyProtection="1">
      <alignment horizontal="center" vertical="center" wrapText="1"/>
    </xf>
    <xf numFmtId="10" fontId="2" fillId="2" borderId="1" xfId="5" applyNumberFormat="1" applyFont="1" applyFill="1" applyBorder="1" applyAlignment="1" applyProtection="1">
      <alignment horizontal="center" vertical="center" wrapText="1"/>
    </xf>
    <xf numFmtId="0" fontId="2" fillId="2" borderId="1" xfId="4" applyFont="1" applyFill="1" applyBorder="1" applyAlignment="1" applyProtection="1">
      <alignment horizontal="center" vertical="center"/>
    </xf>
    <xf numFmtId="10" fontId="6" fillId="0" borderId="0" xfId="4" applyNumberFormat="1" applyFont="1"/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2" fillId="2" borderId="1" xfId="4" applyFont="1" applyFill="1" applyBorder="1" applyAlignment="1" applyProtection="1">
      <alignment horizontal="center" vertical="center" wrapText="1"/>
    </xf>
    <xf numFmtId="0" fontId="2" fillId="0" borderId="1" xfId="4" applyFont="1" applyBorder="1" applyAlignment="1" applyProtection="1">
      <alignment horizontal="center" vertical="center" wrapText="1"/>
    </xf>
    <xf numFmtId="0" fontId="5" fillId="0" borderId="1" xfId="4" applyFont="1" applyBorder="1" applyAlignment="1" applyProtection="1">
      <alignment horizontal="center" vertical="center" wrapText="1"/>
    </xf>
    <xf numFmtId="0" fontId="0" fillId="0" borderId="0" xfId="0"/>
    <xf numFmtId="0" fontId="11" fillId="5" borderId="1" xfId="7" applyFont="1" applyBorder="1" applyAlignment="1" applyProtection="1">
      <alignment horizontal="center"/>
      <protection hidden="1"/>
    </xf>
    <xf numFmtId="0" fontId="17" fillId="0" borderId="0" xfId="8"/>
    <xf numFmtId="0" fontId="8" fillId="0" borderId="3" xfId="0" applyFont="1" applyBorder="1" applyAlignment="1" applyProtection="1">
      <alignment horizontal="center" vertical="center" wrapText="1"/>
      <protection hidden="1"/>
    </xf>
    <xf numFmtId="0" fontId="8" fillId="0" borderId="0" xfId="0" applyFont="1" applyBorder="1" applyAlignment="1" applyProtection="1">
      <alignment horizontal="center" vertical="center" wrapText="1"/>
      <protection hidden="1"/>
    </xf>
    <xf numFmtId="0" fontId="7" fillId="0" borderId="4" xfId="0" applyFont="1" applyBorder="1" applyAlignment="1" applyProtection="1">
      <alignment horizontal="center" vertical="center" textRotation="90"/>
      <protection hidden="1"/>
    </xf>
    <xf numFmtId="0" fontId="7" fillId="0" borderId="5" xfId="0" applyFont="1" applyBorder="1" applyAlignment="1" applyProtection="1">
      <alignment horizontal="center" vertical="center" textRotation="90"/>
      <protection hidden="1"/>
    </xf>
    <xf numFmtId="0" fontId="0" fillId="0" borderId="2" xfId="0" applyBorder="1" applyAlignment="1" applyProtection="1">
      <protection hidden="1"/>
    </xf>
    <xf numFmtId="0" fontId="7" fillId="0" borderId="1" xfId="0" applyFont="1" applyBorder="1" applyAlignment="1" applyProtection="1">
      <alignment horizontal="center" vertical="center" wrapText="1"/>
      <protection hidden="1"/>
    </xf>
    <xf numFmtId="0" fontId="9" fillId="0" borderId="1" xfId="0" applyFont="1" applyBorder="1" applyAlignment="1" applyProtection="1">
      <alignment horizontal="center" vertical="center" wrapText="1"/>
      <protection hidden="1"/>
    </xf>
    <xf numFmtId="0" fontId="0" fillId="0" borderId="1" xfId="0" applyBorder="1" applyAlignment="1" applyProtection="1"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6" fillId="0" borderId="1" xfId="0" applyFont="1" applyBorder="1" applyAlignment="1" applyProtection="1">
      <alignment horizontal="center" vertical="center" wrapText="1"/>
      <protection hidden="1"/>
    </xf>
    <xf numFmtId="0" fontId="5" fillId="0" borderId="1" xfId="0" applyFont="1" applyBorder="1" applyAlignment="1" applyProtection="1">
      <alignment horizontal="center" vertical="center" wrapText="1"/>
      <protection hidden="1"/>
    </xf>
    <xf numFmtId="0" fontId="7" fillId="0" borderId="1" xfId="0" applyFont="1" applyBorder="1" applyAlignment="1" applyProtection="1">
      <protection hidden="1"/>
    </xf>
    <xf numFmtId="10" fontId="5" fillId="0" borderId="1" xfId="0" applyNumberFormat="1" applyFont="1" applyBorder="1" applyAlignment="1" applyProtection="1">
      <alignment horizontal="center" vertical="center" wrapText="1"/>
      <protection hidden="1"/>
    </xf>
    <xf numFmtId="10" fontId="7" fillId="0" borderId="1" xfId="0" applyNumberFormat="1" applyFont="1" applyBorder="1" applyAlignment="1" applyProtection="1">
      <protection hidden="1"/>
    </xf>
    <xf numFmtId="0" fontId="12" fillId="6" borderId="6" xfId="3" applyAlignment="1"/>
    <xf numFmtId="0" fontId="5" fillId="0" borderId="1" xfId="4" applyFont="1" applyBorder="1" applyAlignment="1" applyProtection="1">
      <alignment horizontal="center" vertical="center" wrapText="1"/>
    </xf>
    <xf numFmtId="0" fontId="7" fillId="0" borderId="1" xfId="4" applyFont="1" applyBorder="1" applyAlignment="1" applyProtection="1"/>
    <xf numFmtId="10" fontId="5" fillId="0" borderId="1" xfId="4" applyNumberFormat="1" applyFont="1" applyBorder="1" applyAlignment="1" applyProtection="1">
      <alignment horizontal="center" vertical="center" wrapText="1"/>
    </xf>
    <xf numFmtId="10" fontId="7" fillId="0" borderId="1" xfId="4" applyNumberFormat="1" applyFont="1" applyBorder="1" applyAlignment="1" applyProtection="1"/>
    <xf numFmtId="0" fontId="2" fillId="0" borderId="1" xfId="4" applyFont="1" applyBorder="1" applyAlignment="1" applyProtection="1">
      <alignment horizontal="center" vertical="center" wrapText="1"/>
    </xf>
    <xf numFmtId="0" fontId="2" fillId="2" borderId="1" xfId="4" applyFont="1" applyFill="1" applyBorder="1" applyAlignment="1" applyProtection="1">
      <alignment horizontal="center" vertical="center" wrapText="1"/>
    </xf>
    <xf numFmtId="0" fontId="1" fillId="0" borderId="1" xfId="4" applyBorder="1" applyAlignment="1"/>
    <xf numFmtId="0" fontId="8" fillId="0" borderId="3" xfId="4" applyFont="1" applyBorder="1" applyAlignment="1">
      <alignment horizontal="center" vertical="center" wrapText="1"/>
    </xf>
    <xf numFmtId="0" fontId="8" fillId="0" borderId="0" xfId="4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center" wrapText="1"/>
    </xf>
    <xf numFmtId="0" fontId="6" fillId="0" borderId="1" xfId="4" applyFont="1" applyBorder="1" applyAlignment="1" applyProtection="1">
      <alignment horizontal="center" vertical="center" wrapText="1"/>
    </xf>
    <xf numFmtId="0" fontId="7" fillId="0" borderId="4" xfId="4" applyFont="1" applyBorder="1" applyAlignment="1">
      <alignment horizontal="center" vertical="center" textRotation="90"/>
    </xf>
    <xf numFmtId="0" fontId="7" fillId="0" borderId="5" xfId="4" applyFont="1" applyBorder="1" applyAlignment="1">
      <alignment horizontal="center" vertical="center" textRotation="90"/>
    </xf>
    <xf numFmtId="0" fontId="1" fillId="0" borderId="2" xfId="4" applyBorder="1" applyAlignment="1"/>
    <xf numFmtId="0" fontId="0" fillId="0" borderId="0" xfId="0"/>
  </cellXfs>
  <cellStyles count="9">
    <cellStyle name="Excel Built-in Normal" xfId="6"/>
    <cellStyle name="Вывод" xfId="3" builtinId="21"/>
    <cellStyle name="Обычный" xfId="0" builtinId="0"/>
    <cellStyle name="Обычный 2" xfId="4"/>
    <cellStyle name="Обычный 3" xfId="8"/>
    <cellStyle name="Плохой" xfId="2" builtinId="27"/>
    <cellStyle name="Плохой 2" xfId="7"/>
    <cellStyle name="Процентный" xfId="1" builtinId="5"/>
    <cellStyle name="Процентный 2" xfId="5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4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7.xml"/><Relationship Id="rId47" Type="http://schemas.openxmlformats.org/officeDocument/2006/relationships/externalLink" Target="externalLinks/externalLink12.xml"/><Relationship Id="rId50" Type="http://schemas.openxmlformats.org/officeDocument/2006/relationships/externalLink" Target="externalLinks/externalLink15.xml"/><Relationship Id="rId55" Type="http://schemas.openxmlformats.org/officeDocument/2006/relationships/externalLink" Target="externalLinks/externalLink20.xml"/><Relationship Id="rId63" Type="http://schemas.openxmlformats.org/officeDocument/2006/relationships/externalLink" Target="externalLinks/externalLink28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externalLink" Target="externalLinks/externalLink5.xml"/><Relationship Id="rId45" Type="http://schemas.openxmlformats.org/officeDocument/2006/relationships/externalLink" Target="externalLinks/externalLink10.xml"/><Relationship Id="rId53" Type="http://schemas.openxmlformats.org/officeDocument/2006/relationships/externalLink" Target="externalLinks/externalLink18.xml"/><Relationship Id="rId58" Type="http://schemas.openxmlformats.org/officeDocument/2006/relationships/externalLink" Target="externalLinks/externalLink23.xml"/><Relationship Id="rId66" Type="http://schemas.openxmlformats.org/officeDocument/2006/relationships/externalLink" Target="externalLinks/externalLink3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49" Type="http://schemas.openxmlformats.org/officeDocument/2006/relationships/externalLink" Target="externalLinks/externalLink14.xml"/><Relationship Id="rId57" Type="http://schemas.openxmlformats.org/officeDocument/2006/relationships/externalLink" Target="externalLinks/externalLink22.xml"/><Relationship Id="rId61" Type="http://schemas.openxmlformats.org/officeDocument/2006/relationships/externalLink" Target="externalLinks/externalLink2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9.xml"/><Relationship Id="rId52" Type="http://schemas.openxmlformats.org/officeDocument/2006/relationships/externalLink" Target="externalLinks/externalLink17.xml"/><Relationship Id="rId60" Type="http://schemas.openxmlformats.org/officeDocument/2006/relationships/externalLink" Target="externalLinks/externalLink25.xml"/><Relationship Id="rId65" Type="http://schemas.openxmlformats.org/officeDocument/2006/relationships/externalLink" Target="externalLinks/externalLink3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8.xml"/><Relationship Id="rId48" Type="http://schemas.openxmlformats.org/officeDocument/2006/relationships/externalLink" Target="externalLinks/externalLink13.xml"/><Relationship Id="rId56" Type="http://schemas.openxmlformats.org/officeDocument/2006/relationships/externalLink" Target="externalLinks/externalLink21.xml"/><Relationship Id="rId64" Type="http://schemas.openxmlformats.org/officeDocument/2006/relationships/externalLink" Target="externalLinks/externalLink29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16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3.xml"/><Relationship Id="rId46" Type="http://schemas.openxmlformats.org/officeDocument/2006/relationships/externalLink" Target="externalLinks/externalLink11.xml"/><Relationship Id="rId59" Type="http://schemas.openxmlformats.org/officeDocument/2006/relationships/externalLink" Target="externalLinks/externalLink24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6.xml"/><Relationship Id="rId54" Type="http://schemas.openxmlformats.org/officeDocument/2006/relationships/externalLink" Target="externalLinks/externalLink19.xml"/><Relationship Id="rId62" Type="http://schemas.openxmlformats.org/officeDocument/2006/relationships/externalLink" Target="externalLinks/externalLink27.xml"/><Relationship Id="rId7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Roaming\Microsoft\Excel\&#1084;&#1073;&#1086;&#1091;%20&#1083;&#1077;&#1085;&#1080;&#1085;&#1089;&#1082;&#1072;&#1103;%20&#1089;&#1086;&#1096;%20&#1084;&#1086;&#1085;&#1080;&#1090;&#1086;&#1088;&#1080;&#1085;&#1075;%20&#1092;&#1080;&#1079;%20&#1087;&#1086;&#1076;%20(4).xlsb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Roaming\Microsoft\Excel\&#1043;&#1080;&#1084;&#1085;&#1072;&#1079;&#1080;&#1103;%20&#1084;&#1086;&#1085;&#1080;&#1090;&#1086;&#1088;&#1080;&#1085;&#1075;%20&#1087;&#1086;%20&#1092;&#1080;&#1079;&#1082;&#1091;&#1083;&#1100;&#1090;&#1091;&#1088;&#1077;%20(2)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Roaming\Microsoft\Excel\&#1052;&#1041;&#1054;&#1059;%20&#1055;&#1086;&#1083;&#1085;&#1077;&#1085;&#1089;&#1082;&#1072;&#1103;%20&#1057;&#1054;&#1064;%20&#1054;&#1090;&#1095;&#1077;&#1090;%20&#1087;&#1086;%20&#1092;&#1080;&#1079;.&#1082;&#1091;&#1083;&#1100;&#1090;&#1091;&#1088;&#1077;%20(2)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Roaming\Microsoft\Excel\&#1058;&#1077;&#1088;&#1085;&#1086;&#1074;&#1089;&#1082;&#1072;&#1103;%20&#1057;&#1054;&#1064;%20&#8470;1%20&#1052;&#1086;&#1085;&#1080;&#1090;&#1086;&#1088;&#1080;&#1085;&#1075;%20&#1087;&#1086;%20&#1060;&#1080;&#1079;&#1080;&#1095;&#1077;&#1089;&#1082;&#1086;&#1081;%20&#1087;&#1086;&#1076;&#1075;&#1086;&#1090;&#1086;&#1074;&#1083;&#1077;&#1085;&#1085;&#1086;&#1089;&#1090;&#1080;%20(2)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Roaming\Microsoft\Excel\&#1084;&#1086;&#1085;&#1080;&#1090;&#1086;&#1088;&#1080;&#1085;&#1075;%20&#1087;&#1086;%20&#1092;&#1080;&#1079;-&#1088;&#1077;%20&#1052;&#1041;&#1054;&#1059;%20&#1057;&#1091;&#1083;&#1080;&#1085;%20&#1057;&#1054;&#1064;%20(3)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Roaming\Microsoft\Excel\&#1052;&#1041;&#1054;&#1059;%20&#1042;&#1057;&#1054;&#1064;_&#1055;&#1077;&#1088;&#1074;&#1080;&#1095;&#1082;&#1072;%20&#1092;&#1086;&#1088;&#1084;&#1072;%20&#1076;&#1083;&#1103;%20&#1054;&#1054;%20(2).xlsb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Roaming\Microsoft\Excel\&#1058;&#1091;&#1088;&#1080;&#1083;&#1086;&#1074;&#1089;&#1082;&#1072;&#1103;%20&#1057;&#1054;&#1064;%20&#1055;&#1077;&#1088;&#1074;&#1080;&#1095;&#1082;&#1072;%20&#1092;&#1086;&#1088;&#1084;&#1072;%20&#1076;&#1083;&#1103;%20&#1054;&#1054;%20(2)%20(2).xlsb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Roaming\Microsoft\Excel\&#1053;&#1080;&#1082;&#1086;&#1083;&#1100;&#1089;&#1082;&#1072;&#1103;%20&#1057;&#1054;&#1064;%20(2)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Roaming\Microsoft\Excel\&#1052;&#1054;&#1053;&#1048;&#1058;&#1054;&#1056;&#1048;&#1053;&#1043;%20&#1060;&#1048;&#1047;.&#1055;&#1054;&#1044;&#1043;&#1054;&#1058;.%20&#1052;&#1041;&#1054;&#1059;%20&#1083;&#1080;&#1094;&#1077;&#1081;%20&#8470;7%20(2)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Roaming\Microsoft\Excel\&#1058;&#1091;&#1088;&#1086;&#1074;&#1077;&#1088;&#1086;&#1074;&#1089;&#1082;&#1072;&#1103;%20&#1054;&#1054;&#1064;%20(3).xlsb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Roaming\Microsoft\Excel\&#1090;&#1080;&#1090;&#1086;&#1074;&#1089;&#1082;&#1072;&#1103;&#1089;&#1086;&#1096;FHDKAKN2HGUSFKKZXGEH%20(2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Roaming\Microsoft\Excel\&#1052;&#1041;&#1054;&#1059;%20&#1050;&#1091;&#1088;&#1089;&#1082;&#1072;&#1103;%20&#1054;&#1054;&#1064;%20&#1084;&#1086;&#1085;&#1080;&#1090;&#1086;&#1088;&#1080;&#1085;&#1075;%20&#1092;&#1080;&#1079;&#1080;&#1095;&#1077;&#1089;&#1082;&#1086;&#1081;%20&#1087;&#1086;&#1076;&#1075;&#1086;&#1090;&#1086;&#1074;&#1083;&#1077;&#1085;&#1085;&#1086;&#1089;&#1090;&#1080;%20(3)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Roaming\Microsoft\Excel\&#1052;&#1041;&#1054;&#1059;%20&#1050;&#1086;&#1083;&#1086;&#1076;&#1077;&#1079;&#1103;&#1085;&#1089;&#1082;&#1072;&#1103;%20&#1057;&#1054;&#1064;%20(2)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Roaming\Microsoft\Excel\&#1052;&#1086;&#1085;&#1080;&#1090;&#1086;&#1088;&#1080;&#1085;&#1075;%20&#1092;&#1080;&#1079;&#1080;&#1095;&#1077;&#1089;&#1082;&#1086;&#1081;%20&#1087;&#1086;&#1076;&#1075;&#1086;&#1090;&#1086;&#1074;&#1083;&#1077;&#1085;&#1085;&#1086;&#1089;&#1090;&#1080;%20(2)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Roaming\Microsoft\Excel\&#1052;&#1054;&#1059;%20&#1057;&#1054;&#1064;%20&#8470;5%20&#1084;&#1086;&#1085;&#1080;&#1090;&#1086;&#1088;&#1080;&#1085;&#1075;%20&#1092;&#1080;&#1079;%20&#1087;&#1086;&#1076;&#1075;%20(1).xlsx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Roaming\Microsoft\Excel\&#1084;&#1086;&#1085;&#1080;&#1090;&#1086;&#1088;&#1080;&#1085;&#1075;%20&#1043;&#1088;&#1077;&#1082;&#1086;&#1074;&#1089;&#1082;&#1072;&#1103;%20(1)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Roaming\Microsoft\Excel\&#1052;&#1041;&#1054;&#1059;%20%20&#1042;&#1077;&#1088;&#1093;&#1085;&#1077;&#1072;&#1087;&#1083;&#1086;&#1074;&#1089;&#1082;&#1072;&#1103;%20&#1057;&#1054;&#1064;%20(1).xlsb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Roaming\Microsoft\Excel\&#1055;&#1077;&#1088;&#1074;&#1080;&#1095;&#1082;&#1072;%20&#1092;&#1086;&#1088;&#1084;&#1072;%20&#1076;&#1083;&#1103;%20&#1054;&#1054;.xlsb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Roaming\Microsoft\Excel\&#1056;&#1086;&#1075;&#1072;&#1083;&#1080;&#1082;&#1086;&#1074;&#1089;&#1082;&#1072;&#1103;%20&#1054;&#1054;&#1064;%20FHDKAKN2HGUSFKKZXGEH%20(1)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Roaming\Microsoft\Excel\&#1054;&#1090;&#1095;&#1105;&#1090;%20&#1052;&#1041;&#1054;&#1059;%20&#1050;&#1091;&#1076;&#1080;&#1085;&#1086;&#1074;&#1089;&#1082;&#1072;&#1103;%20&#1054;&#1054;&#1064;.xlsb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Roaming\Microsoft\Excel\&#171;&#1052;&#1086;&#1085;&#1080;&#1090;&#1086;&#1088;&#1080;&#1085;&#1075;%20&#1092;&#1080;&#1079;&#1080;&#1095;&#1077;&#1089;&#1082;&#1086;&#1081;%20&#1087;&#1086;&#1076;&#1075;&#1086;&#1090;&#1086;&#1074;&#1083;&#1077;&#1085;&#1085;&#1086;&#1089;&#1090;&#1080;&#187;%20&#1052;&#1072;&#1088;&#1100;&#1077;&#1074;&#1082;&#1072;%20(2)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Roaming\Microsoft\Excel\&#1084;&#1072;&#1083;&#1100;&#1095;&#1077;&#1074;&#1089;&#1082;&#1072;&#1103;&#1089;&#1086;&#1096;FHDKAKN2HGUSFKKZXGEH%20(5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Roaming\Microsoft\Excel\&#1055;&#1077;&#1088;&#1074;&#1080;&#1095;&#1082;&#1072;%20&#1092;&#1086;&#1088;&#1084;&#1072;%20&#1076;&#1083;&#1103;%20&#1054;&#1054;%20(1)%20(2).xlsb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Roaming\Microsoft\Excel\&#1084;&#1086;&#1085;&#1080;&#1090;&#1086;&#1088;&#1080;&#1085;&#1075;%20(1)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Roaming\Microsoft\Excel\&#1053;-&#1054;&#1083;&#1100;&#1093;&#1086;&#1074;&#1089;&#1082;&#1072;&#1103;%20&#1055;&#1077;&#1088;&#1074;&#1080;&#1095;&#1082;&#1072;%20&#1092;&#1086;&#1088;&#1084;&#1072;%20&#1076;&#1083;&#1103;%20&#1054;&#1054;%20(3).xlsb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Roaming\Microsoft\Excel\&#1055;&#1077;&#1088;&#1074;&#1080;&#1095;&#1082;&#1072;%20&#1092;&#1086;&#1088;&#1084;&#1072;%20&#1076;&#1083;&#1103;%20&#1054;&#1054;%20(12).xlsb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Roaming\Microsoft\Excel\&#1055;&#1077;&#1088;&#1074;&#1080;&#1095;&#1082;&#1072;%20&#1092;&#1086;&#1088;&#1084;&#1072;%20&#1076;&#1083;&#1103;%20&#1054;&#1054;%20(13).xlsb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Roaming\Microsoft\Excel\&#1052;&#1086;&#1085;&#1080;&#1090;&#1086;&#1088;&#1080;&#1085;&#1075;%20&#1092;&#1080;&#1079;.%20&#1087;&#1086;&#1076;&#1075;&#1086;&#1090;&#1086;&#1074;&#1082;&#1080;%20(2).xlsb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Roaming\Microsoft\Excel\&#1074;&#1086;&#1083;&#1086;&#1096;&#1080;&#1085;&#1089;&#1082;&#1072;&#1103;%20&#1089;&#1086;&#1096;%20&#1092;&#1080;&#1079;%20&#1074;&#1086;&#1089;&#1087;&#1080;&#1090;%20(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Roaming\Microsoft\Excel\&#1052;&#1041;&#1054;&#1059;%20&#1050;&#1088;&#1080;&#1074;&#1086;&#1088;&#1086;&#1078;&#1089;&#1082;&#1072;&#1103;%20&#1057;&#1054;&#1064;%201-11%20(2).xlsb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Roaming\Microsoft\Excel\&#1052;&#1041;&#1054;&#1059;%20&#1057;&#1054;&#1064;%20&#8470;%204%20&#1084;&#1086;&#1085;&#1080;&#1090;&#1086;&#1088;&#1080;&#1085;&#1075;%20&#1060;&#1050;%20(3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 класс"/>
      <sheetName val="2 класс"/>
      <sheetName val="3 класс"/>
      <sheetName val="4 класс"/>
      <sheetName val="5 класс"/>
      <sheetName val="6 класс"/>
      <sheetName val="7 класс"/>
      <sheetName val="8 класс"/>
      <sheetName val="9 класс"/>
      <sheetName val="10 класс"/>
      <sheetName val="11 класс"/>
      <sheetName val="ИТОГ"/>
    </sheetNames>
    <sheetDataSet>
      <sheetData sheetId="0">
        <row r="2">
          <cell r="J2">
            <v>3</v>
          </cell>
          <cell r="K2">
            <v>9</v>
          </cell>
          <cell r="L2">
            <v>3</v>
          </cell>
        </row>
      </sheetData>
      <sheetData sheetId="1">
        <row r="2">
          <cell r="J2">
            <v>1</v>
          </cell>
          <cell r="K2">
            <v>6</v>
          </cell>
          <cell r="L2">
            <v>1</v>
          </cell>
        </row>
      </sheetData>
      <sheetData sheetId="2">
        <row r="2">
          <cell r="J2">
            <v>2</v>
          </cell>
          <cell r="K2">
            <v>9</v>
          </cell>
          <cell r="L2">
            <v>13</v>
          </cell>
        </row>
      </sheetData>
      <sheetData sheetId="3">
        <row r="2">
          <cell r="K2">
            <v>2</v>
          </cell>
          <cell r="L2">
            <v>6</v>
          </cell>
          <cell r="M2">
            <v>1</v>
          </cell>
        </row>
      </sheetData>
      <sheetData sheetId="4">
        <row r="2">
          <cell r="L2">
            <v>3</v>
          </cell>
          <cell r="M2">
            <v>7</v>
          </cell>
          <cell r="N2">
            <v>2</v>
          </cell>
        </row>
      </sheetData>
      <sheetData sheetId="5">
        <row r="2">
          <cell r="L2">
            <v>0</v>
          </cell>
          <cell r="M2">
            <v>8</v>
          </cell>
          <cell r="N2">
            <v>2</v>
          </cell>
        </row>
      </sheetData>
      <sheetData sheetId="6">
        <row r="2">
          <cell r="L2">
            <v>1</v>
          </cell>
          <cell r="M2">
            <v>10</v>
          </cell>
          <cell r="N2">
            <v>1</v>
          </cell>
        </row>
      </sheetData>
      <sheetData sheetId="7">
        <row r="2">
          <cell r="L2">
            <v>0</v>
          </cell>
          <cell r="M2">
            <v>10</v>
          </cell>
          <cell r="N2">
            <v>2</v>
          </cell>
        </row>
      </sheetData>
      <sheetData sheetId="8">
        <row r="2">
          <cell r="L2">
            <v>1</v>
          </cell>
          <cell r="M2">
            <v>2</v>
          </cell>
          <cell r="N2">
            <v>1</v>
          </cell>
        </row>
      </sheetData>
      <sheetData sheetId="9">
        <row r="2">
          <cell r="L2">
            <v>1</v>
          </cell>
          <cell r="M2">
            <v>8</v>
          </cell>
          <cell r="N2">
            <v>3</v>
          </cell>
        </row>
      </sheetData>
      <sheetData sheetId="10">
        <row r="2">
          <cell r="L2">
            <v>0</v>
          </cell>
          <cell r="M2">
            <v>5</v>
          </cell>
          <cell r="N2">
            <v>0</v>
          </cell>
        </row>
      </sheetData>
      <sheetData sheetId="11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1 класс"/>
      <sheetName val="2 класс"/>
      <sheetName val="3 класс"/>
      <sheetName val="4 класс"/>
      <sheetName val="5 класс"/>
      <sheetName val="6 класс"/>
      <sheetName val="7 класс"/>
      <sheetName val="8 класс"/>
      <sheetName val="9 класс"/>
      <sheetName val="10 класс"/>
      <sheetName val="11 класс"/>
      <sheetName val="ИТОГ"/>
    </sheetNames>
    <sheetDataSet>
      <sheetData sheetId="0">
        <row r="2">
          <cell r="J2">
            <v>3</v>
          </cell>
          <cell r="K2">
            <v>23</v>
          </cell>
          <cell r="L2">
            <v>31</v>
          </cell>
        </row>
      </sheetData>
      <sheetData sheetId="1">
        <row r="2">
          <cell r="J2">
            <v>1</v>
          </cell>
          <cell r="K2">
            <v>43</v>
          </cell>
          <cell r="L2">
            <v>17</v>
          </cell>
        </row>
      </sheetData>
      <sheetData sheetId="2">
        <row r="2">
          <cell r="J2">
            <v>0</v>
          </cell>
          <cell r="K2">
            <v>25</v>
          </cell>
          <cell r="L2">
            <v>58</v>
          </cell>
        </row>
      </sheetData>
      <sheetData sheetId="3">
        <row r="2">
          <cell r="K2">
            <v>0</v>
          </cell>
          <cell r="L2">
            <v>23</v>
          </cell>
          <cell r="M2">
            <v>35</v>
          </cell>
        </row>
      </sheetData>
      <sheetData sheetId="4">
        <row r="2">
          <cell r="L2">
            <v>4</v>
          </cell>
          <cell r="M2">
            <v>51</v>
          </cell>
          <cell r="N2">
            <v>17</v>
          </cell>
        </row>
      </sheetData>
      <sheetData sheetId="5">
        <row r="2">
          <cell r="L2">
            <v>9</v>
          </cell>
          <cell r="M2">
            <v>54</v>
          </cell>
          <cell r="N2">
            <v>21</v>
          </cell>
        </row>
      </sheetData>
      <sheetData sheetId="6">
        <row r="2">
          <cell r="L2">
            <v>10</v>
          </cell>
          <cell r="M2">
            <v>46</v>
          </cell>
          <cell r="N2">
            <v>23</v>
          </cell>
        </row>
      </sheetData>
      <sheetData sheetId="7">
        <row r="2">
          <cell r="L2">
            <v>16</v>
          </cell>
          <cell r="M2">
            <v>34</v>
          </cell>
          <cell r="N2">
            <v>23</v>
          </cell>
        </row>
      </sheetData>
      <sheetData sheetId="8">
        <row r="2">
          <cell r="L2">
            <v>8</v>
          </cell>
          <cell r="M2">
            <v>31</v>
          </cell>
          <cell r="N2">
            <v>24</v>
          </cell>
        </row>
      </sheetData>
      <sheetData sheetId="9">
        <row r="2">
          <cell r="L2">
            <v>5</v>
          </cell>
          <cell r="M2">
            <v>17</v>
          </cell>
          <cell r="N2">
            <v>13</v>
          </cell>
        </row>
      </sheetData>
      <sheetData sheetId="10">
        <row r="2">
          <cell r="L2">
            <v>3</v>
          </cell>
          <cell r="M2">
            <v>12</v>
          </cell>
          <cell r="N2">
            <v>16</v>
          </cell>
        </row>
      </sheetData>
      <sheetData sheetId="11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СВОД"/>
      <sheetName val="НАЧАЛО"/>
      <sheetName val="ПолненскаяСОШ"/>
      <sheetName val="КОНЕЦ"/>
    </sheetNames>
    <sheetDataSet>
      <sheetData sheetId="0" refreshError="1"/>
      <sheetData sheetId="1"/>
      <sheetData sheetId="2">
        <row r="10">
          <cell r="C10">
            <v>6</v>
          </cell>
          <cell r="D10">
            <v>6</v>
          </cell>
          <cell r="H10">
            <v>1</v>
          </cell>
          <cell r="J10">
            <v>5</v>
          </cell>
          <cell r="L10">
            <v>0</v>
          </cell>
        </row>
        <row r="11">
          <cell r="C11">
            <v>6</v>
          </cell>
          <cell r="D11">
            <v>5</v>
          </cell>
          <cell r="H11">
            <v>1</v>
          </cell>
          <cell r="J11">
            <v>4</v>
          </cell>
          <cell r="L11">
            <v>0</v>
          </cell>
        </row>
        <row r="12">
          <cell r="C12">
            <v>5</v>
          </cell>
          <cell r="D12">
            <v>5</v>
          </cell>
          <cell r="H12">
            <v>1</v>
          </cell>
          <cell r="J12">
            <v>4</v>
          </cell>
          <cell r="L12">
            <v>0</v>
          </cell>
        </row>
        <row r="13">
          <cell r="C13">
            <v>8</v>
          </cell>
          <cell r="D13">
            <v>8</v>
          </cell>
          <cell r="H13">
            <v>0</v>
          </cell>
          <cell r="J13">
            <v>8</v>
          </cell>
          <cell r="L13">
            <v>0</v>
          </cell>
        </row>
        <row r="14">
          <cell r="C14">
            <v>9</v>
          </cell>
          <cell r="D14">
            <v>9</v>
          </cell>
          <cell r="H14">
            <v>0</v>
          </cell>
          <cell r="J14">
            <v>9</v>
          </cell>
          <cell r="L14">
            <v>0</v>
          </cell>
        </row>
        <row r="15">
          <cell r="C15">
            <v>12</v>
          </cell>
          <cell r="D15">
            <v>12</v>
          </cell>
          <cell r="H15">
            <v>1</v>
          </cell>
          <cell r="J15">
            <v>11</v>
          </cell>
          <cell r="L15">
            <v>0</v>
          </cell>
        </row>
        <row r="16">
          <cell r="C16">
            <v>7</v>
          </cell>
          <cell r="D16">
            <v>7</v>
          </cell>
          <cell r="H16">
            <v>0</v>
          </cell>
          <cell r="J16">
            <v>7</v>
          </cell>
          <cell r="L16">
            <v>0</v>
          </cell>
        </row>
        <row r="17">
          <cell r="C17">
            <v>6</v>
          </cell>
          <cell r="D17">
            <v>6</v>
          </cell>
          <cell r="H17">
            <v>0</v>
          </cell>
          <cell r="J17">
            <v>6</v>
          </cell>
          <cell r="L17">
            <v>0</v>
          </cell>
        </row>
        <row r="18">
          <cell r="C18">
            <v>5</v>
          </cell>
          <cell r="D18">
            <v>5</v>
          </cell>
          <cell r="H18">
            <v>0</v>
          </cell>
          <cell r="J18">
            <v>5</v>
          </cell>
          <cell r="L18">
            <v>0</v>
          </cell>
        </row>
        <row r="19">
          <cell r="C19">
            <v>2</v>
          </cell>
          <cell r="D19">
            <v>2</v>
          </cell>
          <cell r="H19">
            <v>0</v>
          </cell>
          <cell r="J19">
            <v>2</v>
          </cell>
          <cell r="L19">
            <v>0</v>
          </cell>
        </row>
        <row r="20">
          <cell r="C20">
            <v>66</v>
          </cell>
          <cell r="D20">
            <v>65</v>
          </cell>
          <cell r="H20">
            <v>4</v>
          </cell>
          <cell r="J20">
            <v>61</v>
          </cell>
          <cell r="L20">
            <v>0</v>
          </cell>
        </row>
      </sheetData>
      <sheetData sheetId="3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1 класс"/>
      <sheetName val="2 класс"/>
      <sheetName val="3 класс"/>
      <sheetName val="4 класс"/>
      <sheetName val="5 класс"/>
      <sheetName val="6 класс"/>
      <sheetName val="7 класс"/>
      <sheetName val="8 класс"/>
      <sheetName val="9 класс"/>
      <sheetName val="10 класс"/>
      <sheetName val="11 класс"/>
      <sheetName val="ИТОГ"/>
    </sheetNames>
    <sheetDataSet>
      <sheetData sheetId="0">
        <row r="2">
          <cell r="J2">
            <v>2</v>
          </cell>
          <cell r="K2">
            <v>2</v>
          </cell>
          <cell r="L2">
            <v>0</v>
          </cell>
        </row>
      </sheetData>
      <sheetData sheetId="1">
        <row r="2">
          <cell r="J2">
            <v>3</v>
          </cell>
          <cell r="K2">
            <v>4</v>
          </cell>
          <cell r="L2">
            <v>0</v>
          </cell>
        </row>
      </sheetData>
      <sheetData sheetId="2">
        <row r="2">
          <cell r="J2">
            <v>0</v>
          </cell>
          <cell r="K2">
            <v>6</v>
          </cell>
          <cell r="L2">
            <v>0</v>
          </cell>
        </row>
      </sheetData>
      <sheetData sheetId="3">
        <row r="2">
          <cell r="K2">
            <v>1</v>
          </cell>
          <cell r="L2">
            <v>2</v>
          </cell>
          <cell r="M2">
            <v>0</v>
          </cell>
        </row>
      </sheetData>
      <sheetData sheetId="4">
        <row r="2">
          <cell r="L2">
            <v>0</v>
          </cell>
          <cell r="M2">
            <v>3</v>
          </cell>
          <cell r="N2">
            <v>0</v>
          </cell>
        </row>
      </sheetData>
      <sheetData sheetId="5">
        <row r="2">
          <cell r="L2">
            <v>1</v>
          </cell>
          <cell r="M2">
            <v>5</v>
          </cell>
          <cell r="N2">
            <v>0</v>
          </cell>
        </row>
      </sheetData>
      <sheetData sheetId="6">
        <row r="2">
          <cell r="L2">
            <v>1</v>
          </cell>
          <cell r="M2">
            <v>6</v>
          </cell>
          <cell r="N2">
            <v>0</v>
          </cell>
        </row>
      </sheetData>
      <sheetData sheetId="7">
        <row r="2">
          <cell r="L2">
            <v>1</v>
          </cell>
          <cell r="M2">
            <v>2</v>
          </cell>
          <cell r="N2">
            <v>1</v>
          </cell>
        </row>
      </sheetData>
      <sheetData sheetId="8">
        <row r="2">
          <cell r="L2">
            <v>0</v>
          </cell>
          <cell r="M2">
            <v>4</v>
          </cell>
          <cell r="N2">
            <v>2</v>
          </cell>
        </row>
      </sheetData>
      <sheetData sheetId="9">
        <row r="2">
          <cell r="L2">
            <v>0</v>
          </cell>
          <cell r="M2">
            <v>2</v>
          </cell>
          <cell r="N2">
            <v>0</v>
          </cell>
        </row>
      </sheetData>
      <sheetData sheetId="10">
        <row r="2">
          <cell r="L2">
            <v>0</v>
          </cell>
          <cell r="M2">
            <v>1</v>
          </cell>
          <cell r="N2">
            <v>3</v>
          </cell>
        </row>
      </sheetData>
      <sheetData sheetId="11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1 класс"/>
      <sheetName val="2 класс"/>
      <sheetName val="3 класс"/>
      <sheetName val="4 класс"/>
      <sheetName val="5 класс"/>
      <sheetName val="6 класс"/>
      <sheetName val="7 класс"/>
      <sheetName val="8 класс"/>
      <sheetName val="9 класс"/>
      <sheetName val="10 класс"/>
      <sheetName val="11 класс"/>
      <sheetName val="ИТОГ"/>
    </sheetNames>
    <sheetDataSet>
      <sheetData sheetId="0">
        <row r="2">
          <cell r="J2">
            <v>2</v>
          </cell>
          <cell r="K2">
            <v>12</v>
          </cell>
          <cell r="L2">
            <v>1</v>
          </cell>
        </row>
      </sheetData>
      <sheetData sheetId="1">
        <row r="2">
          <cell r="J2">
            <v>2</v>
          </cell>
          <cell r="K2">
            <v>10</v>
          </cell>
          <cell r="L2">
            <v>1</v>
          </cell>
        </row>
      </sheetData>
      <sheetData sheetId="2">
        <row r="2">
          <cell r="J2">
            <v>1</v>
          </cell>
          <cell r="K2">
            <v>11</v>
          </cell>
          <cell r="L2">
            <v>2</v>
          </cell>
        </row>
      </sheetData>
      <sheetData sheetId="3">
        <row r="2">
          <cell r="K2">
            <v>3</v>
          </cell>
          <cell r="L2">
            <v>6</v>
          </cell>
          <cell r="M2">
            <v>0</v>
          </cell>
        </row>
      </sheetData>
      <sheetData sheetId="4">
        <row r="2">
          <cell r="L2">
            <v>1</v>
          </cell>
          <cell r="M2">
            <v>6</v>
          </cell>
          <cell r="N2">
            <v>3</v>
          </cell>
        </row>
      </sheetData>
      <sheetData sheetId="5">
        <row r="2">
          <cell r="L2">
            <v>3</v>
          </cell>
          <cell r="M2">
            <v>4</v>
          </cell>
          <cell r="N2">
            <v>1</v>
          </cell>
        </row>
      </sheetData>
      <sheetData sheetId="6">
        <row r="2">
          <cell r="L2">
            <v>1</v>
          </cell>
          <cell r="M2">
            <v>11</v>
          </cell>
          <cell r="N2">
            <v>2</v>
          </cell>
        </row>
      </sheetData>
      <sheetData sheetId="7">
        <row r="2">
          <cell r="L2">
            <v>0</v>
          </cell>
          <cell r="M2">
            <v>5</v>
          </cell>
          <cell r="N2">
            <v>0</v>
          </cell>
        </row>
      </sheetData>
      <sheetData sheetId="8">
        <row r="2">
          <cell r="L2">
            <v>0</v>
          </cell>
          <cell r="M2">
            <v>11</v>
          </cell>
          <cell r="N2">
            <v>2</v>
          </cell>
        </row>
      </sheetData>
      <sheetData sheetId="9">
        <row r="2">
          <cell r="L2">
            <v>0</v>
          </cell>
          <cell r="M2">
            <v>2</v>
          </cell>
          <cell r="N2">
            <v>4</v>
          </cell>
        </row>
      </sheetData>
      <sheetData sheetId="10">
        <row r="2">
          <cell r="L2">
            <v>1</v>
          </cell>
          <cell r="M2">
            <v>2</v>
          </cell>
          <cell r="N2">
            <v>4</v>
          </cell>
        </row>
      </sheetData>
      <sheetData sheetId="11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1 класс"/>
      <sheetName val="2 класс"/>
      <sheetName val="3 класс"/>
      <sheetName val="4 класс"/>
      <sheetName val="5 класс"/>
      <sheetName val="6 класс"/>
      <sheetName val="7 класс"/>
      <sheetName val="8 класс"/>
      <sheetName val="9 класс"/>
      <sheetName val="10 класс"/>
      <sheetName val="11 класс"/>
      <sheetName val="ИТОГ"/>
    </sheetNames>
    <sheetDataSet>
      <sheetData sheetId="0">
        <row r="2">
          <cell r="J2">
            <v>0</v>
          </cell>
          <cell r="K2">
            <v>0</v>
          </cell>
          <cell r="L2">
            <v>0</v>
          </cell>
        </row>
      </sheetData>
      <sheetData sheetId="1">
        <row r="2">
          <cell r="J2">
            <v>0</v>
          </cell>
          <cell r="K2">
            <v>0</v>
          </cell>
          <cell r="L2">
            <v>0</v>
          </cell>
        </row>
      </sheetData>
      <sheetData sheetId="2">
        <row r="2">
          <cell r="J2">
            <v>0</v>
          </cell>
          <cell r="K2">
            <v>0</v>
          </cell>
          <cell r="L2">
            <v>0</v>
          </cell>
        </row>
      </sheetData>
      <sheetData sheetId="3">
        <row r="2">
          <cell r="K2">
            <v>0</v>
          </cell>
          <cell r="L2">
            <v>0</v>
          </cell>
          <cell r="M2">
            <v>0</v>
          </cell>
        </row>
      </sheetData>
      <sheetData sheetId="4">
        <row r="2">
          <cell r="L2">
            <v>0</v>
          </cell>
          <cell r="M2">
            <v>0</v>
          </cell>
          <cell r="N2">
            <v>0</v>
          </cell>
        </row>
      </sheetData>
      <sheetData sheetId="5">
        <row r="2">
          <cell r="L2">
            <v>0</v>
          </cell>
          <cell r="M2">
            <v>0</v>
          </cell>
          <cell r="N2">
            <v>0</v>
          </cell>
        </row>
      </sheetData>
      <sheetData sheetId="6">
        <row r="2">
          <cell r="N2">
            <v>0</v>
          </cell>
        </row>
      </sheetData>
      <sheetData sheetId="7">
        <row r="2">
          <cell r="M2">
            <v>0</v>
          </cell>
          <cell r="N2">
            <v>0</v>
          </cell>
        </row>
      </sheetData>
      <sheetData sheetId="8">
        <row r="2">
          <cell r="N2">
            <v>0</v>
          </cell>
        </row>
      </sheetData>
      <sheetData sheetId="9">
        <row r="2">
          <cell r="L2">
            <v>0</v>
          </cell>
          <cell r="M2">
            <v>0</v>
          </cell>
          <cell r="N2">
            <v>0</v>
          </cell>
        </row>
      </sheetData>
      <sheetData sheetId="10">
        <row r="2">
          <cell r="L2">
            <v>0</v>
          </cell>
          <cell r="M2">
            <v>0</v>
          </cell>
          <cell r="N2">
            <v>0</v>
          </cell>
        </row>
      </sheetData>
      <sheetData sheetId="11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1 класс"/>
      <sheetName val="2 класс"/>
      <sheetName val="3 класс"/>
      <sheetName val="4 класс"/>
      <sheetName val="5 класс"/>
      <sheetName val="6 класс"/>
      <sheetName val="7 класс"/>
      <sheetName val="8 класс"/>
      <sheetName val="9 класс"/>
      <sheetName val="10 класс"/>
      <sheetName val="11 класс"/>
      <sheetName val="ИТОГ"/>
    </sheetNames>
    <sheetDataSet>
      <sheetData sheetId="0">
        <row r="2">
          <cell r="J2">
            <v>1</v>
          </cell>
          <cell r="K2">
            <v>4</v>
          </cell>
          <cell r="L2">
            <v>1</v>
          </cell>
        </row>
      </sheetData>
      <sheetData sheetId="1">
        <row r="2">
          <cell r="J2">
            <v>0</v>
          </cell>
          <cell r="K2">
            <v>6</v>
          </cell>
          <cell r="L2">
            <v>2</v>
          </cell>
        </row>
      </sheetData>
      <sheetData sheetId="2">
        <row r="2">
          <cell r="J2">
            <v>2</v>
          </cell>
          <cell r="K2">
            <v>2</v>
          </cell>
          <cell r="L2">
            <v>5</v>
          </cell>
        </row>
      </sheetData>
      <sheetData sheetId="3">
        <row r="2">
          <cell r="K2">
            <v>0</v>
          </cell>
          <cell r="L2">
            <v>2</v>
          </cell>
          <cell r="M2">
            <v>4</v>
          </cell>
        </row>
      </sheetData>
      <sheetData sheetId="4">
        <row r="2">
          <cell r="L2">
            <v>0</v>
          </cell>
          <cell r="M2">
            <v>3</v>
          </cell>
          <cell r="N2">
            <v>4</v>
          </cell>
        </row>
      </sheetData>
      <sheetData sheetId="5">
        <row r="2">
          <cell r="L2">
            <v>0</v>
          </cell>
          <cell r="M2">
            <v>1</v>
          </cell>
          <cell r="N2">
            <v>3</v>
          </cell>
        </row>
      </sheetData>
      <sheetData sheetId="6">
        <row r="2">
          <cell r="L2">
            <v>1</v>
          </cell>
          <cell r="M2">
            <v>1</v>
          </cell>
          <cell r="N2">
            <v>6</v>
          </cell>
        </row>
      </sheetData>
      <sheetData sheetId="7">
        <row r="2">
          <cell r="L2">
            <v>0</v>
          </cell>
          <cell r="M2">
            <v>1</v>
          </cell>
          <cell r="N2">
            <v>4</v>
          </cell>
        </row>
      </sheetData>
      <sheetData sheetId="8">
        <row r="2">
          <cell r="L2">
            <v>1</v>
          </cell>
          <cell r="M2">
            <v>3</v>
          </cell>
          <cell r="N2">
            <v>5</v>
          </cell>
        </row>
      </sheetData>
      <sheetData sheetId="9">
        <row r="2">
          <cell r="L2">
            <v>0</v>
          </cell>
          <cell r="M2">
            <v>1</v>
          </cell>
          <cell r="N2">
            <v>1</v>
          </cell>
        </row>
      </sheetData>
      <sheetData sheetId="10">
        <row r="2">
          <cell r="L2">
            <v>0</v>
          </cell>
          <cell r="M2">
            <v>1</v>
          </cell>
          <cell r="N2">
            <v>3</v>
          </cell>
        </row>
      </sheetData>
      <sheetData sheetId="11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СВОД"/>
      <sheetName val="НАЧАЛО"/>
      <sheetName val="Никольская СОШ"/>
      <sheetName val="КОНЕЦ"/>
    </sheetNames>
    <sheetDataSet>
      <sheetData sheetId="0" refreshError="1"/>
      <sheetData sheetId="1"/>
      <sheetData sheetId="2">
        <row r="10">
          <cell r="C10">
            <v>6</v>
          </cell>
          <cell r="D10">
            <v>6</v>
          </cell>
          <cell r="H10">
            <v>0</v>
          </cell>
          <cell r="J10">
            <v>6</v>
          </cell>
          <cell r="L10">
            <v>0</v>
          </cell>
        </row>
        <row r="11">
          <cell r="C11">
            <v>10</v>
          </cell>
          <cell r="D11">
            <v>10</v>
          </cell>
          <cell r="H11">
            <v>0</v>
          </cell>
          <cell r="J11">
            <v>10</v>
          </cell>
          <cell r="L11">
            <v>0</v>
          </cell>
        </row>
        <row r="12">
          <cell r="C12">
            <v>11</v>
          </cell>
          <cell r="D12">
            <v>11</v>
          </cell>
          <cell r="H12">
            <v>0</v>
          </cell>
          <cell r="J12">
            <v>11</v>
          </cell>
          <cell r="L12">
            <v>0</v>
          </cell>
        </row>
        <row r="13">
          <cell r="C13">
            <v>14</v>
          </cell>
          <cell r="D13">
            <v>14</v>
          </cell>
          <cell r="H13">
            <v>1</v>
          </cell>
          <cell r="J13">
            <v>13</v>
          </cell>
          <cell r="L13">
            <v>0</v>
          </cell>
        </row>
        <row r="14">
          <cell r="C14">
            <v>16</v>
          </cell>
          <cell r="D14">
            <v>16</v>
          </cell>
          <cell r="H14">
            <v>0</v>
          </cell>
          <cell r="J14">
            <v>12</v>
          </cell>
          <cell r="L14">
            <v>4</v>
          </cell>
        </row>
        <row r="15">
          <cell r="C15">
            <v>4</v>
          </cell>
          <cell r="D15">
            <v>4</v>
          </cell>
          <cell r="H15">
            <v>1</v>
          </cell>
          <cell r="J15">
            <v>2</v>
          </cell>
          <cell r="L15">
            <v>1</v>
          </cell>
        </row>
        <row r="16">
          <cell r="C16">
            <v>11</v>
          </cell>
          <cell r="D16">
            <v>9</v>
          </cell>
          <cell r="H16">
            <v>0</v>
          </cell>
          <cell r="J16">
            <v>7</v>
          </cell>
          <cell r="L16">
            <v>2</v>
          </cell>
        </row>
        <row r="17">
          <cell r="C17">
            <v>7</v>
          </cell>
          <cell r="D17">
            <v>7</v>
          </cell>
          <cell r="H17">
            <v>0</v>
          </cell>
          <cell r="J17">
            <v>5</v>
          </cell>
          <cell r="L17">
            <v>2</v>
          </cell>
        </row>
        <row r="18">
          <cell r="C18">
            <v>12</v>
          </cell>
          <cell r="D18">
            <v>12</v>
          </cell>
          <cell r="H18">
            <v>0</v>
          </cell>
          <cell r="J18">
            <v>12</v>
          </cell>
          <cell r="L18">
            <v>0</v>
          </cell>
        </row>
        <row r="19">
          <cell r="C19">
            <v>3</v>
          </cell>
          <cell r="D19">
            <v>3</v>
          </cell>
          <cell r="H19">
            <v>0</v>
          </cell>
          <cell r="J19">
            <v>1</v>
          </cell>
          <cell r="L19">
            <v>2</v>
          </cell>
        </row>
        <row r="20">
          <cell r="C20">
            <v>2</v>
          </cell>
          <cell r="D20">
            <v>2</v>
          </cell>
          <cell r="H20">
            <v>1</v>
          </cell>
          <cell r="J20">
            <v>0</v>
          </cell>
          <cell r="L20">
            <v>1</v>
          </cell>
        </row>
      </sheetData>
      <sheetData sheetId="3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1 класс"/>
      <sheetName val="2 класс"/>
      <sheetName val="3 класс"/>
      <sheetName val="4 класс"/>
      <sheetName val="5 класс"/>
      <sheetName val="6 класс"/>
      <sheetName val="7 класс"/>
      <sheetName val="8 класс"/>
      <sheetName val="9 класс"/>
      <sheetName val="10 класс"/>
      <sheetName val="11 класс"/>
      <sheetName val="ИТОГ"/>
    </sheetNames>
    <sheetDataSet>
      <sheetData sheetId="0">
        <row r="2">
          <cell r="J2">
            <v>4</v>
          </cell>
          <cell r="K2">
            <v>63</v>
          </cell>
          <cell r="L2">
            <v>5</v>
          </cell>
        </row>
      </sheetData>
      <sheetData sheetId="1">
        <row r="2">
          <cell r="J2">
            <v>13</v>
          </cell>
          <cell r="K2">
            <v>31</v>
          </cell>
          <cell r="L2">
            <v>28</v>
          </cell>
        </row>
      </sheetData>
      <sheetData sheetId="2">
        <row r="2">
          <cell r="J2">
            <v>0</v>
          </cell>
          <cell r="K2">
            <v>56</v>
          </cell>
          <cell r="L2">
            <v>16</v>
          </cell>
        </row>
      </sheetData>
      <sheetData sheetId="3">
        <row r="2">
          <cell r="K2">
            <v>5</v>
          </cell>
          <cell r="L2">
            <v>37</v>
          </cell>
          <cell r="M2">
            <v>33</v>
          </cell>
        </row>
      </sheetData>
      <sheetData sheetId="4">
        <row r="2">
          <cell r="L2">
            <v>1</v>
          </cell>
          <cell r="M2">
            <v>36</v>
          </cell>
          <cell r="N2">
            <v>32</v>
          </cell>
        </row>
      </sheetData>
      <sheetData sheetId="5">
        <row r="2">
          <cell r="L2">
            <v>16</v>
          </cell>
          <cell r="M2">
            <v>26</v>
          </cell>
          <cell r="N2">
            <v>18</v>
          </cell>
        </row>
      </sheetData>
      <sheetData sheetId="6">
        <row r="2">
          <cell r="L2">
            <v>16</v>
          </cell>
          <cell r="M2">
            <v>25</v>
          </cell>
          <cell r="N2">
            <v>21</v>
          </cell>
        </row>
      </sheetData>
      <sheetData sheetId="7">
        <row r="2">
          <cell r="L2">
            <v>0</v>
          </cell>
          <cell r="M2">
            <v>18</v>
          </cell>
          <cell r="N2">
            <v>32</v>
          </cell>
        </row>
      </sheetData>
      <sheetData sheetId="8">
        <row r="2">
          <cell r="L2">
            <v>5</v>
          </cell>
          <cell r="M2">
            <v>17</v>
          </cell>
          <cell r="N2">
            <v>12</v>
          </cell>
        </row>
      </sheetData>
      <sheetData sheetId="9">
        <row r="2">
          <cell r="L2">
            <v>3</v>
          </cell>
          <cell r="M2">
            <v>7</v>
          </cell>
          <cell r="N2">
            <v>4</v>
          </cell>
        </row>
      </sheetData>
      <sheetData sheetId="10">
        <row r="2">
          <cell r="L2">
            <v>0</v>
          </cell>
          <cell r="M2">
            <v>6</v>
          </cell>
          <cell r="N2">
            <v>8</v>
          </cell>
        </row>
      </sheetData>
      <sheetData sheetId="11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1 класс"/>
      <sheetName val="2 класс"/>
      <sheetName val="3 класс"/>
      <sheetName val="4 класс"/>
      <sheetName val="5 класс"/>
      <sheetName val="6 класс"/>
      <sheetName val="7 класс"/>
      <sheetName val="8 класс"/>
      <sheetName val="9 класс"/>
      <sheetName val="11 класс"/>
      <sheetName val="10"/>
      <sheetName val="СВОД"/>
      <sheetName val="НАЧАЛО"/>
      <sheetName val=" ИТОГ МБОУ ТуроверовскаяООШ"/>
      <sheetName val="КОНЕЦ"/>
    </sheetNames>
    <sheetDataSet>
      <sheetData sheetId="0">
        <row r="2">
          <cell r="J2">
            <v>1</v>
          </cell>
          <cell r="K2">
            <v>10</v>
          </cell>
          <cell r="L2">
            <v>4</v>
          </cell>
        </row>
      </sheetData>
      <sheetData sheetId="1">
        <row r="2">
          <cell r="J2">
            <v>0</v>
          </cell>
          <cell r="K2">
            <v>1</v>
          </cell>
          <cell r="L2">
            <v>5</v>
          </cell>
        </row>
      </sheetData>
      <sheetData sheetId="2">
        <row r="2">
          <cell r="J2">
            <v>0</v>
          </cell>
          <cell r="K2">
            <v>2</v>
          </cell>
          <cell r="L2">
            <v>3</v>
          </cell>
        </row>
      </sheetData>
      <sheetData sheetId="3">
        <row r="2">
          <cell r="K2">
            <v>1</v>
          </cell>
          <cell r="L2">
            <v>5</v>
          </cell>
          <cell r="M2">
            <v>5</v>
          </cell>
        </row>
      </sheetData>
      <sheetData sheetId="4">
        <row r="2">
          <cell r="L2">
            <v>0</v>
          </cell>
          <cell r="M2">
            <v>4</v>
          </cell>
          <cell r="N2">
            <v>7</v>
          </cell>
        </row>
      </sheetData>
      <sheetData sheetId="5">
        <row r="2">
          <cell r="L2">
            <v>1</v>
          </cell>
          <cell r="M2">
            <v>3</v>
          </cell>
          <cell r="N2">
            <v>6</v>
          </cell>
        </row>
      </sheetData>
      <sheetData sheetId="6">
        <row r="2">
          <cell r="L2">
            <v>1</v>
          </cell>
          <cell r="M2">
            <v>1</v>
          </cell>
          <cell r="N2">
            <v>3</v>
          </cell>
        </row>
      </sheetData>
      <sheetData sheetId="7">
        <row r="2">
          <cell r="L2">
            <v>2</v>
          </cell>
          <cell r="M2">
            <v>5</v>
          </cell>
          <cell r="N2">
            <v>5</v>
          </cell>
        </row>
      </sheetData>
      <sheetData sheetId="8">
        <row r="2">
          <cell r="L2">
            <v>1</v>
          </cell>
          <cell r="M2">
            <v>3</v>
          </cell>
          <cell r="N2">
            <v>5</v>
          </cell>
        </row>
      </sheetData>
      <sheetData sheetId="9">
        <row r="2">
          <cell r="L2">
            <v>0</v>
          </cell>
          <cell r="M2">
            <v>0</v>
          </cell>
          <cell r="N2">
            <v>0</v>
          </cell>
        </row>
      </sheetData>
      <sheetData sheetId="10">
        <row r="2">
          <cell r="L2">
            <v>0</v>
          </cell>
          <cell r="M2">
            <v>0</v>
          </cell>
          <cell r="N2">
            <v>0</v>
          </cell>
        </row>
      </sheetData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СВОД"/>
      <sheetName val="НАЧАЛО"/>
      <sheetName val="МБОУ Титовская СОШ"/>
      <sheetName val="КОНЕЦ"/>
    </sheetNames>
    <sheetDataSet>
      <sheetData sheetId="0" refreshError="1"/>
      <sheetData sheetId="1"/>
      <sheetData sheetId="2">
        <row r="10">
          <cell r="C10">
            <v>7</v>
          </cell>
          <cell r="D10">
            <v>6</v>
          </cell>
          <cell r="H10">
            <v>0</v>
          </cell>
          <cell r="J10">
            <v>6</v>
          </cell>
          <cell r="L10">
            <v>0</v>
          </cell>
        </row>
        <row r="11">
          <cell r="C11">
            <v>4</v>
          </cell>
          <cell r="D11">
            <v>4</v>
          </cell>
          <cell r="H11">
            <v>0</v>
          </cell>
          <cell r="J11">
            <v>4</v>
          </cell>
          <cell r="L11">
            <v>0</v>
          </cell>
        </row>
        <row r="12">
          <cell r="C12">
            <v>13</v>
          </cell>
          <cell r="D12">
            <v>10</v>
          </cell>
          <cell r="H12">
            <v>3</v>
          </cell>
          <cell r="J12">
            <v>5</v>
          </cell>
          <cell r="L12">
            <v>2</v>
          </cell>
        </row>
        <row r="13">
          <cell r="C13">
            <v>5</v>
          </cell>
          <cell r="D13">
            <v>5</v>
          </cell>
          <cell r="H13">
            <v>0</v>
          </cell>
          <cell r="J13">
            <v>3</v>
          </cell>
          <cell r="L13">
            <v>2</v>
          </cell>
        </row>
        <row r="14">
          <cell r="C14">
            <v>10</v>
          </cell>
          <cell r="D14">
            <v>10</v>
          </cell>
          <cell r="H14">
            <v>0</v>
          </cell>
          <cell r="J14">
            <v>10</v>
          </cell>
          <cell r="L14">
            <v>0</v>
          </cell>
        </row>
        <row r="15">
          <cell r="C15">
            <v>6</v>
          </cell>
          <cell r="D15">
            <v>5</v>
          </cell>
          <cell r="H15">
            <v>2</v>
          </cell>
          <cell r="J15">
            <v>3</v>
          </cell>
          <cell r="L15">
            <v>0</v>
          </cell>
        </row>
        <row r="16">
          <cell r="C16">
            <v>8</v>
          </cell>
          <cell r="D16">
            <v>6</v>
          </cell>
          <cell r="H16">
            <v>2</v>
          </cell>
          <cell r="J16">
            <v>3</v>
          </cell>
          <cell r="L16">
            <v>1</v>
          </cell>
        </row>
        <row r="17">
          <cell r="C17">
            <v>9</v>
          </cell>
          <cell r="D17">
            <v>8</v>
          </cell>
          <cell r="H17">
            <v>4</v>
          </cell>
          <cell r="J17">
            <v>4</v>
          </cell>
          <cell r="L17">
            <v>0</v>
          </cell>
        </row>
        <row r="18">
          <cell r="C18">
            <v>7</v>
          </cell>
          <cell r="D18">
            <v>6</v>
          </cell>
          <cell r="H18">
            <v>0</v>
          </cell>
          <cell r="J18">
            <v>5</v>
          </cell>
          <cell r="L18">
            <v>1</v>
          </cell>
        </row>
        <row r="19">
          <cell r="C19">
            <v>2</v>
          </cell>
          <cell r="D19">
            <v>2</v>
          </cell>
          <cell r="H19">
            <v>0</v>
          </cell>
          <cell r="J19">
            <v>2</v>
          </cell>
          <cell r="L19">
            <v>0</v>
          </cell>
        </row>
        <row r="20">
          <cell r="C20">
            <v>1</v>
          </cell>
          <cell r="D20">
            <v>1</v>
          </cell>
          <cell r="H20">
            <v>0</v>
          </cell>
          <cell r="J20">
            <v>1</v>
          </cell>
          <cell r="L20">
            <v>0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1 класс"/>
      <sheetName val="2 класс"/>
      <sheetName val="3 класс"/>
      <sheetName val="4 класс"/>
      <sheetName val="5 класс"/>
      <sheetName val="6 класс"/>
      <sheetName val="7 класс"/>
      <sheetName val="8 класс"/>
      <sheetName val="9 класс"/>
      <sheetName val="10 класс"/>
      <sheetName val="11 класс"/>
      <sheetName val="ИТОГ"/>
    </sheetNames>
    <sheetDataSet>
      <sheetData sheetId="0">
        <row r="2">
          <cell r="J2">
            <v>0</v>
          </cell>
          <cell r="K2">
            <v>4</v>
          </cell>
          <cell r="L2">
            <v>0</v>
          </cell>
        </row>
      </sheetData>
      <sheetData sheetId="1">
        <row r="2">
          <cell r="J2">
            <v>0</v>
          </cell>
          <cell r="K2">
            <v>2</v>
          </cell>
          <cell r="L2">
            <v>2</v>
          </cell>
        </row>
      </sheetData>
      <sheetData sheetId="2">
        <row r="2">
          <cell r="J2">
            <v>1</v>
          </cell>
          <cell r="K2">
            <v>3</v>
          </cell>
          <cell r="L2">
            <v>1</v>
          </cell>
        </row>
      </sheetData>
      <sheetData sheetId="3">
        <row r="2">
          <cell r="K2">
            <v>0</v>
          </cell>
          <cell r="L2">
            <v>3</v>
          </cell>
          <cell r="M2">
            <v>0</v>
          </cell>
        </row>
      </sheetData>
      <sheetData sheetId="4">
        <row r="2">
          <cell r="L2">
            <v>1</v>
          </cell>
          <cell r="M2">
            <v>6</v>
          </cell>
          <cell r="N2">
            <v>0</v>
          </cell>
        </row>
      </sheetData>
      <sheetData sheetId="5">
        <row r="2">
          <cell r="L2">
            <v>0</v>
          </cell>
          <cell r="M2">
            <v>7</v>
          </cell>
          <cell r="N2">
            <v>0</v>
          </cell>
        </row>
      </sheetData>
      <sheetData sheetId="6">
        <row r="2">
          <cell r="L2">
            <v>0</v>
          </cell>
          <cell r="M2">
            <v>6</v>
          </cell>
          <cell r="N2">
            <v>0</v>
          </cell>
        </row>
      </sheetData>
      <sheetData sheetId="7">
        <row r="2">
          <cell r="L2">
            <v>0</v>
          </cell>
          <cell r="M2">
            <v>1</v>
          </cell>
          <cell r="N2">
            <v>0</v>
          </cell>
        </row>
      </sheetData>
      <sheetData sheetId="8">
        <row r="2">
          <cell r="L2">
            <v>0</v>
          </cell>
          <cell r="M2">
            <v>4</v>
          </cell>
          <cell r="N2">
            <v>1</v>
          </cell>
        </row>
      </sheetData>
      <sheetData sheetId="9">
        <row r="2">
          <cell r="L2">
            <v>0</v>
          </cell>
          <cell r="M2">
            <v>0</v>
          </cell>
          <cell r="N2">
            <v>0</v>
          </cell>
        </row>
      </sheetData>
      <sheetData sheetId="10">
        <row r="2">
          <cell r="L2">
            <v>0</v>
          </cell>
          <cell r="M2">
            <v>0</v>
          </cell>
          <cell r="N2">
            <v>0</v>
          </cell>
        </row>
      </sheetData>
      <sheetData sheetId="11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СВОД"/>
      <sheetName val="НАЧАЛО"/>
      <sheetName val="КОНЕЦ"/>
    </sheetNames>
    <sheetDataSet>
      <sheetData sheetId="0" refreshError="1"/>
      <sheetData sheetId="1"/>
      <sheetData sheetId="2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1 класс"/>
      <sheetName val="2 класс"/>
      <sheetName val="3 класс"/>
      <sheetName val="4 класс"/>
      <sheetName val="5 класс"/>
      <sheetName val="6 класс"/>
      <sheetName val="7 класс"/>
      <sheetName val="8 класс"/>
      <sheetName val="9 класс"/>
      <sheetName val="10 класс"/>
      <sheetName val="11 класс"/>
      <sheetName val="ИТОГ"/>
    </sheetNames>
    <sheetDataSet>
      <sheetData sheetId="0">
        <row r="2">
          <cell r="J2">
            <v>3</v>
          </cell>
          <cell r="K2">
            <v>8</v>
          </cell>
          <cell r="L2">
            <v>0</v>
          </cell>
        </row>
      </sheetData>
      <sheetData sheetId="1">
        <row r="2">
          <cell r="J2">
            <v>3</v>
          </cell>
          <cell r="K2">
            <v>7</v>
          </cell>
          <cell r="L2">
            <v>1</v>
          </cell>
        </row>
      </sheetData>
      <sheetData sheetId="2">
        <row r="2">
          <cell r="J2">
            <v>0</v>
          </cell>
          <cell r="K2">
            <v>4</v>
          </cell>
          <cell r="L2">
            <v>0</v>
          </cell>
        </row>
      </sheetData>
      <sheetData sheetId="3">
        <row r="2">
          <cell r="K2">
            <v>3</v>
          </cell>
          <cell r="L2">
            <v>7</v>
          </cell>
          <cell r="M2">
            <v>1</v>
          </cell>
        </row>
      </sheetData>
      <sheetData sheetId="4">
        <row r="2">
          <cell r="L2">
            <v>1</v>
          </cell>
          <cell r="M2">
            <v>7</v>
          </cell>
          <cell r="N2">
            <v>0</v>
          </cell>
        </row>
      </sheetData>
      <sheetData sheetId="5">
        <row r="2">
          <cell r="L2">
            <v>5</v>
          </cell>
          <cell r="M2">
            <v>1</v>
          </cell>
          <cell r="N2">
            <v>0</v>
          </cell>
        </row>
      </sheetData>
      <sheetData sheetId="6">
        <row r="2">
          <cell r="L2">
            <v>4</v>
          </cell>
          <cell r="M2">
            <v>6</v>
          </cell>
          <cell r="N2">
            <v>0</v>
          </cell>
        </row>
      </sheetData>
      <sheetData sheetId="7">
        <row r="2">
          <cell r="L2">
            <v>4</v>
          </cell>
          <cell r="M2">
            <v>7</v>
          </cell>
          <cell r="N2">
            <v>0</v>
          </cell>
        </row>
      </sheetData>
      <sheetData sheetId="8">
        <row r="2">
          <cell r="L2">
            <v>4</v>
          </cell>
          <cell r="M2">
            <v>9</v>
          </cell>
          <cell r="N2">
            <v>1</v>
          </cell>
        </row>
      </sheetData>
      <sheetData sheetId="9">
        <row r="2">
          <cell r="L2">
            <v>0</v>
          </cell>
          <cell r="M2">
            <v>0</v>
          </cell>
          <cell r="N2">
            <v>0</v>
          </cell>
        </row>
      </sheetData>
      <sheetData sheetId="10">
        <row r="2">
          <cell r="L2">
            <v>0</v>
          </cell>
          <cell r="M2">
            <v>0</v>
          </cell>
          <cell r="N2">
            <v>0</v>
          </cell>
        </row>
      </sheetData>
      <sheetData sheetId="11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СВОД"/>
      <sheetName val="НАЧАЛО"/>
      <sheetName val="ИТОГ"/>
      <sheetName val="КОНЕЦ"/>
    </sheetNames>
    <sheetDataSet>
      <sheetData sheetId="0" refreshError="1"/>
      <sheetData sheetId="1"/>
      <sheetData sheetId="2">
        <row r="10">
          <cell r="C10">
            <v>83</v>
          </cell>
          <cell r="D10">
            <v>73</v>
          </cell>
          <cell r="H10">
            <v>5</v>
          </cell>
          <cell r="J10">
            <v>51</v>
          </cell>
          <cell r="L10">
            <v>17</v>
          </cell>
        </row>
        <row r="11">
          <cell r="C11">
            <v>66</v>
          </cell>
          <cell r="D11">
            <v>61</v>
          </cell>
          <cell r="H11">
            <v>5</v>
          </cell>
          <cell r="J11">
            <v>37</v>
          </cell>
          <cell r="L11">
            <v>19</v>
          </cell>
        </row>
        <row r="12">
          <cell r="C12">
            <v>78</v>
          </cell>
          <cell r="D12">
            <v>72</v>
          </cell>
          <cell r="H12">
            <v>6</v>
          </cell>
          <cell r="J12">
            <v>33</v>
          </cell>
          <cell r="L12">
            <v>33</v>
          </cell>
        </row>
        <row r="13">
          <cell r="C13">
            <v>70</v>
          </cell>
          <cell r="D13">
            <v>63</v>
          </cell>
          <cell r="H13">
            <v>3</v>
          </cell>
          <cell r="J13">
            <v>29</v>
          </cell>
          <cell r="L13">
            <v>31</v>
          </cell>
        </row>
        <row r="14">
          <cell r="C14">
            <v>37</v>
          </cell>
          <cell r="D14">
            <v>36</v>
          </cell>
          <cell r="H14">
            <v>3</v>
          </cell>
          <cell r="J14">
            <v>10</v>
          </cell>
          <cell r="L14">
            <v>23</v>
          </cell>
        </row>
        <row r="15">
          <cell r="C15">
            <v>45</v>
          </cell>
          <cell r="D15">
            <v>44</v>
          </cell>
          <cell r="H15">
            <v>3</v>
          </cell>
          <cell r="J15">
            <v>35</v>
          </cell>
          <cell r="L15">
            <v>6</v>
          </cell>
        </row>
        <row r="16">
          <cell r="C16">
            <v>42</v>
          </cell>
          <cell r="D16">
            <v>41</v>
          </cell>
          <cell r="H16">
            <v>3</v>
          </cell>
          <cell r="J16">
            <v>26</v>
          </cell>
          <cell r="L16">
            <v>11</v>
          </cell>
        </row>
        <row r="17">
          <cell r="C17">
            <v>41</v>
          </cell>
          <cell r="D17">
            <v>39</v>
          </cell>
          <cell r="H17">
            <v>3</v>
          </cell>
          <cell r="J17">
            <v>22</v>
          </cell>
          <cell r="L17">
            <v>14</v>
          </cell>
        </row>
        <row r="18">
          <cell r="C18">
            <v>46</v>
          </cell>
          <cell r="D18">
            <v>41</v>
          </cell>
          <cell r="H18">
            <v>2</v>
          </cell>
          <cell r="J18">
            <v>22</v>
          </cell>
          <cell r="L18">
            <v>16</v>
          </cell>
        </row>
        <row r="19">
          <cell r="C19">
            <v>19</v>
          </cell>
          <cell r="D19">
            <v>17</v>
          </cell>
          <cell r="H19">
            <v>2</v>
          </cell>
          <cell r="J19">
            <v>8</v>
          </cell>
          <cell r="L19">
            <v>7</v>
          </cell>
        </row>
        <row r="20">
          <cell r="C20">
            <v>21</v>
          </cell>
          <cell r="D20">
            <v>20</v>
          </cell>
          <cell r="H20">
            <v>0</v>
          </cell>
          <cell r="J20">
            <v>4</v>
          </cell>
          <cell r="L20">
            <v>16</v>
          </cell>
        </row>
      </sheetData>
      <sheetData sheetId="3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СВОД"/>
      <sheetName val="НАЧАЛО"/>
      <sheetName val="Грековская ООШ"/>
      <sheetName val="КОНЕЦ"/>
    </sheetNames>
    <sheetDataSet>
      <sheetData sheetId="0" refreshError="1"/>
      <sheetData sheetId="1"/>
      <sheetData sheetId="2">
        <row r="10">
          <cell r="C10">
            <v>7</v>
          </cell>
          <cell r="D10">
            <v>4</v>
          </cell>
          <cell r="H10">
            <v>1</v>
          </cell>
          <cell r="J10">
            <v>3</v>
          </cell>
          <cell r="L10">
            <v>0</v>
          </cell>
        </row>
        <row r="11">
          <cell r="C11">
            <v>6</v>
          </cell>
          <cell r="D11">
            <v>6</v>
          </cell>
          <cell r="H11">
            <v>0</v>
          </cell>
          <cell r="J11">
            <v>6</v>
          </cell>
          <cell r="L11">
            <v>0</v>
          </cell>
        </row>
        <row r="12">
          <cell r="C12">
            <v>4</v>
          </cell>
          <cell r="D12">
            <v>3</v>
          </cell>
          <cell r="H12">
            <v>1</v>
          </cell>
          <cell r="J12">
            <v>2</v>
          </cell>
          <cell r="L12">
            <v>0</v>
          </cell>
        </row>
        <row r="13">
          <cell r="C13">
            <v>6</v>
          </cell>
          <cell r="D13">
            <v>6</v>
          </cell>
          <cell r="H13">
            <v>2</v>
          </cell>
          <cell r="J13">
            <v>2</v>
          </cell>
          <cell r="L13">
            <v>2</v>
          </cell>
        </row>
        <row r="14">
          <cell r="C14">
            <v>3</v>
          </cell>
          <cell r="D14">
            <v>2</v>
          </cell>
          <cell r="H14">
            <v>0</v>
          </cell>
          <cell r="J14">
            <v>1</v>
          </cell>
          <cell r="L14">
            <v>1</v>
          </cell>
        </row>
        <row r="15">
          <cell r="C15">
            <v>3</v>
          </cell>
          <cell r="D15">
            <v>3</v>
          </cell>
          <cell r="H15">
            <v>0</v>
          </cell>
          <cell r="J15">
            <v>3</v>
          </cell>
          <cell r="L15">
            <v>0</v>
          </cell>
        </row>
        <row r="16">
          <cell r="C16">
            <v>0</v>
          </cell>
          <cell r="D16">
            <v>0</v>
          </cell>
          <cell r="H16">
            <v>0</v>
          </cell>
          <cell r="J16">
            <v>0</v>
          </cell>
          <cell r="L16">
            <v>0</v>
          </cell>
        </row>
        <row r="17">
          <cell r="C17">
            <v>4</v>
          </cell>
          <cell r="D17">
            <v>4</v>
          </cell>
          <cell r="H17">
            <v>0</v>
          </cell>
          <cell r="J17">
            <v>4</v>
          </cell>
          <cell r="L17">
            <v>0</v>
          </cell>
        </row>
        <row r="18">
          <cell r="C18">
            <v>4</v>
          </cell>
          <cell r="D18">
            <v>4</v>
          </cell>
          <cell r="H18">
            <v>0</v>
          </cell>
          <cell r="J18">
            <v>4</v>
          </cell>
          <cell r="L18">
            <v>0</v>
          </cell>
        </row>
      </sheetData>
      <sheetData sheetId="3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1 класс"/>
      <sheetName val="2 класс"/>
      <sheetName val="3 класс"/>
      <sheetName val="4 класс"/>
      <sheetName val="5 класс"/>
      <sheetName val="6 класс"/>
      <sheetName val="7 класс"/>
      <sheetName val="8 класс"/>
      <sheetName val="9 класс"/>
      <sheetName val="10 класс"/>
      <sheetName val="11 класс"/>
      <sheetName val="ИТОГ Верхнеталовская СОШ"/>
    </sheetNames>
    <sheetDataSet>
      <sheetData sheetId="0">
        <row r="2">
          <cell r="J2">
            <v>1</v>
          </cell>
          <cell r="K2">
            <v>5</v>
          </cell>
          <cell r="L2">
            <v>0</v>
          </cell>
        </row>
      </sheetData>
      <sheetData sheetId="1">
        <row r="2">
          <cell r="J2">
            <v>0</v>
          </cell>
          <cell r="K2">
            <v>8</v>
          </cell>
          <cell r="L2">
            <v>0</v>
          </cell>
        </row>
      </sheetData>
      <sheetData sheetId="2">
        <row r="2">
          <cell r="J2">
            <v>2</v>
          </cell>
          <cell r="K2">
            <v>2</v>
          </cell>
          <cell r="L2">
            <v>0</v>
          </cell>
        </row>
      </sheetData>
      <sheetData sheetId="3">
        <row r="2">
          <cell r="K2">
            <v>0</v>
          </cell>
          <cell r="L2">
            <v>5</v>
          </cell>
          <cell r="M2">
            <v>0</v>
          </cell>
        </row>
      </sheetData>
      <sheetData sheetId="4">
        <row r="2">
          <cell r="L2">
            <v>2</v>
          </cell>
          <cell r="M2">
            <v>2</v>
          </cell>
          <cell r="N2">
            <v>0</v>
          </cell>
        </row>
      </sheetData>
      <sheetData sheetId="5">
        <row r="2">
          <cell r="L2">
            <v>0</v>
          </cell>
          <cell r="M2">
            <v>8</v>
          </cell>
          <cell r="N2">
            <v>1</v>
          </cell>
        </row>
      </sheetData>
      <sheetData sheetId="6">
        <row r="2">
          <cell r="L2">
            <v>0</v>
          </cell>
          <cell r="M2">
            <v>5</v>
          </cell>
          <cell r="N2">
            <v>0</v>
          </cell>
        </row>
      </sheetData>
      <sheetData sheetId="7">
        <row r="2">
          <cell r="L2">
            <v>0</v>
          </cell>
          <cell r="M2">
            <v>6</v>
          </cell>
          <cell r="N2">
            <v>2</v>
          </cell>
        </row>
      </sheetData>
      <sheetData sheetId="8">
        <row r="2">
          <cell r="L2">
            <v>1</v>
          </cell>
          <cell r="M2">
            <v>3</v>
          </cell>
          <cell r="N2">
            <v>1</v>
          </cell>
        </row>
      </sheetData>
      <sheetData sheetId="9">
        <row r="2">
          <cell r="L2">
            <v>0</v>
          </cell>
          <cell r="M2">
            <v>7</v>
          </cell>
          <cell r="N2">
            <v>0</v>
          </cell>
        </row>
      </sheetData>
      <sheetData sheetId="10">
        <row r="2">
          <cell r="L2">
            <v>0</v>
          </cell>
          <cell r="M2">
            <v>1</v>
          </cell>
          <cell r="N2">
            <v>1</v>
          </cell>
        </row>
      </sheetData>
      <sheetData sheetId="11" refreshError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1 класс"/>
      <sheetName val="2 класс"/>
      <sheetName val="3 класс"/>
      <sheetName val="4 класс"/>
      <sheetName val="5 класс"/>
      <sheetName val="6 класс"/>
      <sheetName val="7 класс"/>
      <sheetName val="8 класс"/>
      <sheetName val="9 класс"/>
      <sheetName val="10 класс"/>
      <sheetName val="11 класс"/>
      <sheetName val="ИТОГ"/>
    </sheetNames>
    <sheetDataSet>
      <sheetData sheetId="0">
        <row r="2">
          <cell r="J2">
            <v>1</v>
          </cell>
          <cell r="K2">
            <v>4</v>
          </cell>
          <cell r="L2">
            <v>2</v>
          </cell>
        </row>
      </sheetData>
      <sheetData sheetId="1">
        <row r="2">
          <cell r="J2">
            <v>0</v>
          </cell>
          <cell r="K2">
            <v>4</v>
          </cell>
          <cell r="L2">
            <v>4</v>
          </cell>
        </row>
      </sheetData>
      <sheetData sheetId="2">
        <row r="2">
          <cell r="J2">
            <v>0</v>
          </cell>
          <cell r="K2">
            <v>0</v>
          </cell>
          <cell r="L2">
            <v>6</v>
          </cell>
        </row>
      </sheetData>
      <sheetData sheetId="3">
        <row r="2">
          <cell r="K2">
            <v>0</v>
          </cell>
          <cell r="L2">
            <v>2</v>
          </cell>
          <cell r="M2">
            <v>5</v>
          </cell>
        </row>
      </sheetData>
      <sheetData sheetId="4">
        <row r="2">
          <cell r="L2">
            <v>1</v>
          </cell>
          <cell r="M2">
            <v>1</v>
          </cell>
          <cell r="N2">
            <v>1</v>
          </cell>
        </row>
      </sheetData>
      <sheetData sheetId="5">
        <row r="2">
          <cell r="L2">
            <v>0</v>
          </cell>
          <cell r="M2">
            <v>1</v>
          </cell>
          <cell r="N2">
            <v>6</v>
          </cell>
        </row>
      </sheetData>
      <sheetData sheetId="6">
        <row r="2">
          <cell r="L2">
            <v>1</v>
          </cell>
          <cell r="M2">
            <v>1</v>
          </cell>
          <cell r="N2">
            <v>3</v>
          </cell>
        </row>
      </sheetData>
      <sheetData sheetId="7">
        <row r="2">
          <cell r="L2">
            <v>0</v>
          </cell>
          <cell r="M2">
            <v>2</v>
          </cell>
          <cell r="N2">
            <v>5</v>
          </cell>
        </row>
      </sheetData>
      <sheetData sheetId="8">
        <row r="2">
          <cell r="L2">
            <v>0</v>
          </cell>
          <cell r="M2">
            <v>2</v>
          </cell>
          <cell r="N2">
            <v>3</v>
          </cell>
        </row>
      </sheetData>
      <sheetData sheetId="9">
        <row r="2">
          <cell r="L2">
            <v>0</v>
          </cell>
          <cell r="M2">
            <v>0</v>
          </cell>
          <cell r="N2">
            <v>0</v>
          </cell>
        </row>
      </sheetData>
      <sheetData sheetId="10">
        <row r="2">
          <cell r="L2">
            <v>0</v>
          </cell>
          <cell r="M2">
            <v>0</v>
          </cell>
          <cell r="N2">
            <v>0</v>
          </cell>
        </row>
      </sheetData>
      <sheetData sheetId="1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СВОД"/>
      <sheetName val="НАЧАЛО"/>
      <sheetName val="Рогаликовская ООШ"/>
      <sheetName val="КОНЕЦ"/>
    </sheetNames>
    <sheetDataSet>
      <sheetData sheetId="0" refreshError="1"/>
      <sheetData sheetId="1"/>
      <sheetData sheetId="2">
        <row r="10">
          <cell r="C10">
            <v>7</v>
          </cell>
          <cell r="D10">
            <v>6</v>
          </cell>
          <cell r="H10">
            <v>2</v>
          </cell>
          <cell r="J10">
            <v>4</v>
          </cell>
          <cell r="L10">
            <v>0</v>
          </cell>
        </row>
        <row r="11">
          <cell r="C11">
            <v>10</v>
          </cell>
          <cell r="D11">
            <v>9</v>
          </cell>
          <cell r="H11">
            <v>2</v>
          </cell>
          <cell r="J11">
            <v>4</v>
          </cell>
          <cell r="L11">
            <v>3</v>
          </cell>
        </row>
        <row r="12">
          <cell r="C12">
            <v>4</v>
          </cell>
          <cell r="D12">
            <v>4</v>
          </cell>
          <cell r="H12">
            <v>2</v>
          </cell>
          <cell r="J12">
            <v>1</v>
          </cell>
          <cell r="L12">
            <v>1</v>
          </cell>
        </row>
        <row r="13">
          <cell r="C13">
            <v>4</v>
          </cell>
          <cell r="D13">
            <v>4</v>
          </cell>
          <cell r="H13">
            <v>1</v>
          </cell>
          <cell r="J13">
            <v>2</v>
          </cell>
          <cell r="L13">
            <v>1</v>
          </cell>
        </row>
        <row r="14">
          <cell r="C14">
            <v>9</v>
          </cell>
          <cell r="D14">
            <v>7</v>
          </cell>
          <cell r="H14">
            <v>1</v>
          </cell>
          <cell r="J14">
            <v>4</v>
          </cell>
          <cell r="L14">
            <v>1</v>
          </cell>
        </row>
        <row r="15">
          <cell r="C15">
            <v>13</v>
          </cell>
          <cell r="D15">
            <v>12</v>
          </cell>
          <cell r="H15">
            <v>3</v>
          </cell>
          <cell r="J15">
            <v>7</v>
          </cell>
          <cell r="L15">
            <v>2</v>
          </cell>
        </row>
        <row r="16">
          <cell r="C16">
            <v>13</v>
          </cell>
          <cell r="D16">
            <v>10</v>
          </cell>
          <cell r="H16">
            <v>1</v>
          </cell>
          <cell r="J16">
            <v>5</v>
          </cell>
          <cell r="L16">
            <v>4</v>
          </cell>
        </row>
        <row r="17">
          <cell r="C17">
            <v>8</v>
          </cell>
          <cell r="D17">
            <v>8</v>
          </cell>
          <cell r="H17">
            <v>1</v>
          </cell>
          <cell r="J17">
            <v>4</v>
          </cell>
          <cell r="L17">
            <v>3</v>
          </cell>
        </row>
        <row r="18">
          <cell r="C18">
            <v>6</v>
          </cell>
          <cell r="D18">
            <v>6</v>
          </cell>
          <cell r="H18">
            <v>0</v>
          </cell>
          <cell r="J18">
            <v>3</v>
          </cell>
          <cell r="L18">
            <v>3</v>
          </cell>
        </row>
        <row r="19">
          <cell r="C19">
            <v>0</v>
          </cell>
          <cell r="D19">
            <v>0</v>
          </cell>
          <cell r="H19">
            <v>0</v>
          </cell>
          <cell r="J19">
            <v>0</v>
          </cell>
          <cell r="L19">
            <v>0</v>
          </cell>
        </row>
        <row r="20">
          <cell r="C20">
            <v>0</v>
          </cell>
          <cell r="D20">
            <v>0</v>
          </cell>
          <cell r="H20">
            <v>0</v>
          </cell>
          <cell r="J20">
            <v>0</v>
          </cell>
          <cell r="L20">
            <v>0</v>
          </cell>
        </row>
      </sheetData>
      <sheetData sheetId="3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1 класс"/>
      <sheetName val="2 класс"/>
      <sheetName val="3 класс"/>
      <sheetName val="4 класс"/>
      <sheetName val="5 класс"/>
      <sheetName val="6 класс"/>
      <sheetName val="7 класс"/>
      <sheetName val="8 класс"/>
      <sheetName val="9 класс"/>
      <sheetName val="10 класс"/>
      <sheetName val="11 класс"/>
      <sheetName val="ИТОГ"/>
      <sheetName val="Лист1"/>
    </sheetNames>
    <sheetDataSet>
      <sheetData sheetId="0">
        <row r="2">
          <cell r="J2">
            <v>0</v>
          </cell>
          <cell r="K2">
            <v>6</v>
          </cell>
          <cell r="L2">
            <v>2</v>
          </cell>
        </row>
      </sheetData>
      <sheetData sheetId="1">
        <row r="2">
          <cell r="J2">
            <v>0</v>
          </cell>
          <cell r="K2">
            <v>6</v>
          </cell>
          <cell r="L2">
            <v>3</v>
          </cell>
        </row>
      </sheetData>
      <sheetData sheetId="2">
        <row r="2">
          <cell r="J2">
            <v>0</v>
          </cell>
          <cell r="K2">
            <v>5</v>
          </cell>
          <cell r="L2">
            <v>1</v>
          </cell>
        </row>
      </sheetData>
      <sheetData sheetId="3">
        <row r="2">
          <cell r="K2">
            <v>0</v>
          </cell>
          <cell r="L2">
            <v>5</v>
          </cell>
          <cell r="M2">
            <v>5</v>
          </cell>
        </row>
      </sheetData>
      <sheetData sheetId="4">
        <row r="2">
          <cell r="L2">
            <v>1</v>
          </cell>
          <cell r="M2">
            <v>2</v>
          </cell>
          <cell r="N2">
            <v>2</v>
          </cell>
        </row>
      </sheetData>
      <sheetData sheetId="5">
        <row r="2">
          <cell r="L2">
            <v>1</v>
          </cell>
          <cell r="M2">
            <v>3</v>
          </cell>
          <cell r="N2">
            <v>5</v>
          </cell>
        </row>
      </sheetData>
      <sheetData sheetId="6">
        <row r="2">
          <cell r="L2">
            <v>0</v>
          </cell>
          <cell r="M2">
            <v>3</v>
          </cell>
          <cell r="N2">
            <v>2</v>
          </cell>
        </row>
      </sheetData>
      <sheetData sheetId="7">
        <row r="2">
          <cell r="L2">
            <v>0</v>
          </cell>
          <cell r="M2">
            <v>1</v>
          </cell>
          <cell r="N2">
            <v>3</v>
          </cell>
        </row>
      </sheetData>
      <sheetData sheetId="8">
        <row r="2">
          <cell r="L2">
            <v>0</v>
          </cell>
          <cell r="M2">
            <v>0</v>
          </cell>
          <cell r="N2">
            <v>3</v>
          </cell>
        </row>
      </sheetData>
      <sheetData sheetId="9">
        <row r="2">
          <cell r="L2">
            <v>0</v>
          </cell>
          <cell r="M2">
            <v>0</v>
          </cell>
          <cell r="N2">
            <v>0</v>
          </cell>
        </row>
      </sheetData>
      <sheetData sheetId="10">
        <row r="2">
          <cell r="L2">
            <v>0</v>
          </cell>
          <cell r="M2">
            <v>0</v>
          </cell>
          <cell r="N2">
            <v>0</v>
          </cell>
        </row>
      </sheetData>
      <sheetData sheetId="11"/>
      <sheetData sheetId="12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1 класс"/>
      <sheetName val="2 класс"/>
      <sheetName val="3 класс"/>
      <sheetName val="4 класс"/>
      <sheetName val="5 класс"/>
      <sheetName val="6 класс"/>
      <sheetName val="7 класс"/>
      <sheetName val="8 класс"/>
      <sheetName val="9 класс"/>
      <sheetName val="10 класс"/>
      <sheetName val="11 класс"/>
      <sheetName val="ИТОГ"/>
    </sheetNames>
    <sheetDataSet>
      <sheetData sheetId="0">
        <row r="2">
          <cell r="J2">
            <v>0</v>
          </cell>
          <cell r="K2">
            <v>4</v>
          </cell>
          <cell r="L2">
            <v>2</v>
          </cell>
        </row>
      </sheetData>
      <sheetData sheetId="1">
        <row r="2">
          <cell r="J2">
            <v>0</v>
          </cell>
          <cell r="K2">
            <v>5</v>
          </cell>
          <cell r="L2">
            <v>2</v>
          </cell>
        </row>
      </sheetData>
      <sheetData sheetId="2">
        <row r="2">
          <cell r="J2">
            <v>1</v>
          </cell>
          <cell r="K2">
            <v>9</v>
          </cell>
          <cell r="L2">
            <v>1</v>
          </cell>
        </row>
      </sheetData>
      <sheetData sheetId="3">
        <row r="2">
          <cell r="K2">
            <v>2</v>
          </cell>
          <cell r="L2">
            <v>4</v>
          </cell>
          <cell r="M2">
            <v>1</v>
          </cell>
        </row>
      </sheetData>
      <sheetData sheetId="4">
        <row r="2">
          <cell r="L2">
            <v>0</v>
          </cell>
          <cell r="M2">
            <v>2</v>
          </cell>
          <cell r="N2">
            <v>1</v>
          </cell>
        </row>
      </sheetData>
      <sheetData sheetId="5">
        <row r="2">
          <cell r="L2">
            <v>1</v>
          </cell>
          <cell r="M2">
            <v>6</v>
          </cell>
          <cell r="N2">
            <v>2</v>
          </cell>
        </row>
      </sheetData>
      <sheetData sheetId="6">
        <row r="2">
          <cell r="L2">
            <v>0</v>
          </cell>
          <cell r="M2">
            <v>3</v>
          </cell>
          <cell r="N2">
            <v>2</v>
          </cell>
        </row>
      </sheetData>
      <sheetData sheetId="7">
        <row r="2">
          <cell r="L2">
            <v>1</v>
          </cell>
          <cell r="M2">
            <v>6</v>
          </cell>
          <cell r="N2">
            <v>2</v>
          </cell>
        </row>
      </sheetData>
      <sheetData sheetId="8">
        <row r="2">
          <cell r="L2">
            <v>2</v>
          </cell>
          <cell r="M2">
            <v>7</v>
          </cell>
          <cell r="N2">
            <v>0</v>
          </cell>
        </row>
      </sheetData>
      <sheetData sheetId="9">
        <row r="2">
          <cell r="L2">
            <v>0</v>
          </cell>
          <cell r="M2">
            <v>1</v>
          </cell>
          <cell r="N2">
            <v>1</v>
          </cell>
        </row>
      </sheetData>
      <sheetData sheetId="10">
        <row r="2">
          <cell r="L2">
            <v>0</v>
          </cell>
          <cell r="M2">
            <v>3</v>
          </cell>
          <cell r="N2">
            <v>2</v>
          </cell>
        </row>
      </sheetData>
      <sheetData sheetId="11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СВОД"/>
      <sheetName val="НАЧАЛО"/>
      <sheetName val="мальчевскаяСОШ"/>
      <sheetName val="КОНЕЦ"/>
    </sheetNames>
    <sheetDataSet>
      <sheetData sheetId="0" refreshError="1"/>
      <sheetData sheetId="1"/>
      <sheetData sheetId="2">
        <row r="10">
          <cell r="C10">
            <v>37</v>
          </cell>
          <cell r="D10">
            <v>37</v>
          </cell>
          <cell r="H10">
            <v>15</v>
          </cell>
          <cell r="J10">
            <v>17</v>
          </cell>
          <cell r="L10">
            <v>5</v>
          </cell>
        </row>
        <row r="11">
          <cell r="C11">
            <v>54</v>
          </cell>
          <cell r="D11">
            <v>53</v>
          </cell>
          <cell r="H11">
            <v>3</v>
          </cell>
          <cell r="J11">
            <v>40</v>
          </cell>
          <cell r="L11">
            <v>10</v>
          </cell>
        </row>
        <row r="12">
          <cell r="C12">
            <v>42</v>
          </cell>
          <cell r="D12">
            <v>41</v>
          </cell>
          <cell r="H12">
            <v>5</v>
          </cell>
          <cell r="J12">
            <v>30</v>
          </cell>
          <cell r="L12">
            <v>6</v>
          </cell>
        </row>
        <row r="13">
          <cell r="C13">
            <v>31</v>
          </cell>
          <cell r="D13">
            <v>30</v>
          </cell>
          <cell r="H13">
            <v>6</v>
          </cell>
          <cell r="J13">
            <v>20</v>
          </cell>
          <cell r="L13">
            <v>4</v>
          </cell>
        </row>
        <row r="14">
          <cell r="C14">
            <v>47</v>
          </cell>
          <cell r="D14">
            <v>46</v>
          </cell>
          <cell r="H14">
            <v>16</v>
          </cell>
          <cell r="J14">
            <v>24</v>
          </cell>
          <cell r="L14">
            <v>6</v>
          </cell>
        </row>
        <row r="15">
          <cell r="C15">
            <v>55</v>
          </cell>
          <cell r="D15">
            <v>55</v>
          </cell>
          <cell r="H15">
            <v>4</v>
          </cell>
          <cell r="J15">
            <v>46</v>
          </cell>
          <cell r="L15">
            <v>5</v>
          </cell>
        </row>
        <row r="16">
          <cell r="C16">
            <v>34</v>
          </cell>
          <cell r="D16">
            <v>32</v>
          </cell>
          <cell r="H16">
            <v>3</v>
          </cell>
          <cell r="J16">
            <v>26</v>
          </cell>
          <cell r="L16">
            <v>3</v>
          </cell>
        </row>
        <row r="17">
          <cell r="C17">
            <v>35</v>
          </cell>
          <cell r="D17">
            <v>32</v>
          </cell>
          <cell r="H17">
            <v>2</v>
          </cell>
          <cell r="J17">
            <v>26</v>
          </cell>
          <cell r="L17">
            <v>4</v>
          </cell>
        </row>
        <row r="18">
          <cell r="C18">
            <v>42</v>
          </cell>
          <cell r="D18">
            <v>42</v>
          </cell>
          <cell r="H18">
            <v>3</v>
          </cell>
          <cell r="J18">
            <v>35</v>
          </cell>
          <cell r="L18">
            <v>4</v>
          </cell>
        </row>
        <row r="19">
          <cell r="C19">
            <v>18</v>
          </cell>
          <cell r="D19">
            <v>18</v>
          </cell>
          <cell r="H19">
            <v>0</v>
          </cell>
          <cell r="J19">
            <v>12</v>
          </cell>
          <cell r="L19">
            <v>6</v>
          </cell>
        </row>
        <row r="20">
          <cell r="C20">
            <v>11</v>
          </cell>
          <cell r="D20">
            <v>11</v>
          </cell>
          <cell r="H20">
            <v>1</v>
          </cell>
          <cell r="J20">
            <v>5</v>
          </cell>
          <cell r="L20">
            <v>5</v>
          </cell>
        </row>
      </sheetData>
      <sheetData sheetId="3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1 класс"/>
      <sheetName val="Лист16"/>
      <sheetName val="Лист1"/>
      <sheetName val="Лист2"/>
      <sheetName val="Лист3"/>
      <sheetName val="2 класс"/>
      <sheetName val="3 класс"/>
      <sheetName val="4 класс"/>
      <sheetName val="5 класс"/>
      <sheetName val="6 класс"/>
      <sheetName val="7 класс"/>
      <sheetName val="Лист4"/>
      <sheetName val="Лист5"/>
      <sheetName val="Лист6"/>
      <sheetName val="Лист7"/>
      <sheetName val="Лист8"/>
      <sheetName val="Лист9"/>
      <sheetName val="Лист10"/>
      <sheetName val="Лист11"/>
      <sheetName val="Лист12"/>
      <sheetName val="Лист13"/>
      <sheetName val="Лист14"/>
      <sheetName val="Лист15"/>
      <sheetName val="8 класс"/>
      <sheetName val="9 класс"/>
      <sheetName val="10 класс"/>
      <sheetName val="11 класс"/>
      <sheetName val="ИТОГ"/>
      <sheetName val="Лист17"/>
    </sheetNames>
    <sheetDataSet>
      <sheetData sheetId="0">
        <row r="2">
          <cell r="J2">
            <v>8</v>
          </cell>
          <cell r="K2">
            <v>17</v>
          </cell>
          <cell r="L2">
            <v>6</v>
          </cell>
        </row>
      </sheetData>
      <sheetData sheetId="1" refreshError="1"/>
      <sheetData sheetId="2" refreshError="1"/>
      <sheetData sheetId="3" refreshError="1"/>
      <sheetData sheetId="4" refreshError="1"/>
      <sheetData sheetId="5">
        <row r="2">
          <cell r="J2">
            <v>8</v>
          </cell>
          <cell r="K2">
            <v>17</v>
          </cell>
          <cell r="L2">
            <v>6</v>
          </cell>
        </row>
      </sheetData>
      <sheetData sheetId="6">
        <row r="2">
          <cell r="J2">
            <v>5</v>
          </cell>
          <cell r="K2">
            <v>19</v>
          </cell>
          <cell r="L2">
            <v>3</v>
          </cell>
        </row>
      </sheetData>
      <sheetData sheetId="7">
        <row r="2">
          <cell r="K2">
            <v>11</v>
          </cell>
          <cell r="L2">
            <v>25</v>
          </cell>
          <cell r="M2">
            <v>6</v>
          </cell>
        </row>
      </sheetData>
      <sheetData sheetId="8">
        <row r="2">
          <cell r="L2">
            <v>7</v>
          </cell>
          <cell r="M2">
            <v>26</v>
          </cell>
          <cell r="N2">
            <v>3</v>
          </cell>
        </row>
      </sheetData>
      <sheetData sheetId="9">
        <row r="2">
          <cell r="L2">
            <v>5</v>
          </cell>
          <cell r="M2">
            <v>16</v>
          </cell>
          <cell r="N2">
            <v>3</v>
          </cell>
        </row>
      </sheetData>
      <sheetData sheetId="10">
        <row r="2">
          <cell r="L2">
            <v>3</v>
          </cell>
          <cell r="M2">
            <v>14</v>
          </cell>
          <cell r="N2">
            <v>3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>
        <row r="2">
          <cell r="L2">
            <v>5</v>
          </cell>
          <cell r="M2">
            <v>13</v>
          </cell>
          <cell r="N2">
            <v>6</v>
          </cell>
        </row>
      </sheetData>
      <sheetData sheetId="24">
        <row r="2">
          <cell r="L2">
            <v>7</v>
          </cell>
          <cell r="M2">
            <v>21</v>
          </cell>
          <cell r="N2">
            <v>1</v>
          </cell>
        </row>
      </sheetData>
      <sheetData sheetId="25">
        <row r="2">
          <cell r="L2">
            <v>2</v>
          </cell>
          <cell r="M2">
            <v>9</v>
          </cell>
          <cell r="N2">
            <v>6</v>
          </cell>
        </row>
      </sheetData>
      <sheetData sheetId="26">
        <row r="2">
          <cell r="L2">
            <v>0</v>
          </cell>
          <cell r="M2">
            <v>4</v>
          </cell>
          <cell r="N2">
            <v>2</v>
          </cell>
        </row>
      </sheetData>
      <sheetData sheetId="27" refreshError="1"/>
      <sheetData sheetId="28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1 класс"/>
      <sheetName val="2 класс"/>
      <sheetName val="3 класс"/>
      <sheetName val="4 класс"/>
      <sheetName val="5 класс"/>
      <sheetName val="6 класс"/>
      <sheetName val="7 класс"/>
      <sheetName val="8 класс"/>
      <sheetName val="9 класс"/>
      <sheetName val="10 класс"/>
      <sheetName val="11 класс"/>
      <sheetName val="ИТОГ"/>
    </sheetNames>
    <sheetDataSet>
      <sheetData sheetId="0">
        <row r="2">
          <cell r="J2">
            <v>10</v>
          </cell>
          <cell r="K2">
            <v>8</v>
          </cell>
          <cell r="L2">
            <v>1</v>
          </cell>
        </row>
      </sheetData>
      <sheetData sheetId="1">
        <row r="2">
          <cell r="J2">
            <v>6</v>
          </cell>
          <cell r="K2">
            <v>10</v>
          </cell>
          <cell r="L2">
            <v>2</v>
          </cell>
        </row>
      </sheetData>
      <sheetData sheetId="2">
        <row r="2">
          <cell r="J2">
            <v>5</v>
          </cell>
          <cell r="K2">
            <v>16</v>
          </cell>
          <cell r="L2">
            <v>1</v>
          </cell>
        </row>
      </sheetData>
      <sheetData sheetId="3">
        <row r="2">
          <cell r="K2">
            <v>0</v>
          </cell>
          <cell r="L2">
            <v>19</v>
          </cell>
          <cell r="M2">
            <v>4</v>
          </cell>
        </row>
      </sheetData>
      <sheetData sheetId="4">
        <row r="2">
          <cell r="L2">
            <v>0</v>
          </cell>
          <cell r="M2">
            <v>9</v>
          </cell>
          <cell r="N2">
            <v>8</v>
          </cell>
        </row>
      </sheetData>
      <sheetData sheetId="5">
        <row r="2">
          <cell r="L2">
            <v>5</v>
          </cell>
          <cell r="M2">
            <v>11</v>
          </cell>
          <cell r="N2">
            <v>6</v>
          </cell>
        </row>
      </sheetData>
      <sheetData sheetId="6">
        <row r="2">
          <cell r="L2">
            <v>10</v>
          </cell>
          <cell r="M2">
            <v>4</v>
          </cell>
          <cell r="N2">
            <v>5</v>
          </cell>
        </row>
      </sheetData>
      <sheetData sheetId="7">
        <row r="2">
          <cell r="L2">
            <v>8</v>
          </cell>
          <cell r="M2">
            <v>4</v>
          </cell>
          <cell r="N2">
            <v>4</v>
          </cell>
        </row>
      </sheetData>
      <sheetData sheetId="8">
        <row r="2">
          <cell r="L2">
            <v>8</v>
          </cell>
          <cell r="M2">
            <v>6</v>
          </cell>
          <cell r="N2">
            <v>2</v>
          </cell>
        </row>
      </sheetData>
      <sheetData sheetId="9">
        <row r="2">
          <cell r="L2">
            <v>0</v>
          </cell>
          <cell r="M2">
            <v>6</v>
          </cell>
          <cell r="N2">
            <v>2</v>
          </cell>
        </row>
      </sheetData>
      <sheetData sheetId="10">
        <row r="2">
          <cell r="L2">
            <v>1</v>
          </cell>
          <cell r="M2">
            <v>7</v>
          </cell>
          <cell r="N2">
            <v>4</v>
          </cell>
        </row>
      </sheetData>
      <sheetData sheetId="11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1 класс"/>
      <sheetName val="2 класс"/>
      <sheetName val="3 класс"/>
      <sheetName val="4 класс"/>
      <sheetName val="5 класс"/>
      <sheetName val="6 класс"/>
      <sheetName val="7 класс"/>
      <sheetName val="8 класс"/>
      <sheetName val="9 класс"/>
      <sheetName val="10 класс"/>
      <sheetName val="11 класс"/>
      <sheetName val="ИТОГ"/>
    </sheetNames>
    <sheetDataSet>
      <sheetData sheetId="0">
        <row r="2">
          <cell r="J2">
            <v>1</v>
          </cell>
          <cell r="K2">
            <v>3</v>
          </cell>
          <cell r="L2">
            <v>1</v>
          </cell>
        </row>
      </sheetData>
      <sheetData sheetId="1">
        <row r="2">
          <cell r="J2">
            <v>0</v>
          </cell>
          <cell r="K2">
            <v>5</v>
          </cell>
          <cell r="L2">
            <v>4</v>
          </cell>
        </row>
      </sheetData>
      <sheetData sheetId="2">
        <row r="2">
          <cell r="J2">
            <v>0</v>
          </cell>
          <cell r="K2">
            <v>3</v>
          </cell>
          <cell r="L2">
            <v>1</v>
          </cell>
        </row>
      </sheetData>
      <sheetData sheetId="3">
        <row r="2">
          <cell r="K2">
            <v>0</v>
          </cell>
          <cell r="L2">
            <v>3</v>
          </cell>
          <cell r="M2">
            <v>4</v>
          </cell>
        </row>
      </sheetData>
      <sheetData sheetId="4">
        <row r="2">
          <cell r="L2">
            <v>2</v>
          </cell>
          <cell r="M2">
            <v>6</v>
          </cell>
          <cell r="N2">
            <v>4</v>
          </cell>
        </row>
      </sheetData>
      <sheetData sheetId="5">
        <row r="2">
          <cell r="L2">
            <v>0</v>
          </cell>
          <cell r="M2">
            <v>4</v>
          </cell>
          <cell r="N2">
            <v>7</v>
          </cell>
        </row>
      </sheetData>
      <sheetData sheetId="6">
        <row r="2">
          <cell r="L2">
            <v>1</v>
          </cell>
          <cell r="M2">
            <v>4</v>
          </cell>
          <cell r="N2">
            <v>4</v>
          </cell>
        </row>
      </sheetData>
      <sheetData sheetId="7">
        <row r="2">
          <cell r="L2">
            <v>1</v>
          </cell>
          <cell r="M2">
            <v>5</v>
          </cell>
          <cell r="N2">
            <v>1</v>
          </cell>
        </row>
      </sheetData>
      <sheetData sheetId="8">
        <row r="2">
          <cell r="L2">
            <v>0</v>
          </cell>
          <cell r="M2">
            <v>2</v>
          </cell>
          <cell r="N2">
            <v>3</v>
          </cell>
        </row>
      </sheetData>
      <sheetData sheetId="9">
        <row r="2">
          <cell r="L2">
            <v>1</v>
          </cell>
          <cell r="M2">
            <v>1</v>
          </cell>
          <cell r="N2">
            <v>0</v>
          </cell>
        </row>
      </sheetData>
      <sheetData sheetId="10">
        <row r="2">
          <cell r="L2">
            <v>0</v>
          </cell>
          <cell r="M2">
            <v>3</v>
          </cell>
          <cell r="N2">
            <v>3</v>
          </cell>
        </row>
      </sheetData>
      <sheetData sheetId="1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1 класс"/>
      <sheetName val="2 класс"/>
      <sheetName val="3 класс"/>
      <sheetName val="4 класс"/>
      <sheetName val="5 класс"/>
      <sheetName val="6 класс"/>
      <sheetName val="7 класс"/>
      <sheetName val="8 класс"/>
      <sheetName val="9 класс"/>
      <sheetName val="10 класс"/>
      <sheetName val="11 класс"/>
      <sheetName val="ИТОГ"/>
    </sheetNames>
    <sheetDataSet>
      <sheetData sheetId="0">
        <row r="2">
          <cell r="J2">
            <v>10</v>
          </cell>
          <cell r="K2">
            <v>69</v>
          </cell>
          <cell r="L2">
            <v>24</v>
          </cell>
        </row>
      </sheetData>
      <sheetData sheetId="1">
        <row r="2">
          <cell r="J2">
            <v>4</v>
          </cell>
          <cell r="K2">
            <v>61</v>
          </cell>
          <cell r="L2">
            <v>15</v>
          </cell>
        </row>
      </sheetData>
      <sheetData sheetId="2">
        <row r="2">
          <cell r="J2">
            <v>2</v>
          </cell>
          <cell r="K2">
            <v>48</v>
          </cell>
          <cell r="L2">
            <v>13</v>
          </cell>
        </row>
      </sheetData>
      <sheetData sheetId="3">
        <row r="2">
          <cell r="K2">
            <v>0</v>
          </cell>
          <cell r="L2">
            <v>73</v>
          </cell>
          <cell r="M2">
            <v>22</v>
          </cell>
        </row>
      </sheetData>
      <sheetData sheetId="4">
        <row r="2">
          <cell r="L2">
            <v>0</v>
          </cell>
          <cell r="M2">
            <v>66</v>
          </cell>
          <cell r="N2">
            <v>28</v>
          </cell>
        </row>
      </sheetData>
      <sheetData sheetId="5">
        <row r="2">
          <cell r="L2">
            <v>0</v>
          </cell>
          <cell r="M2">
            <v>57</v>
          </cell>
          <cell r="N2">
            <v>21</v>
          </cell>
        </row>
      </sheetData>
      <sheetData sheetId="6">
        <row r="2">
          <cell r="L2">
            <v>0</v>
          </cell>
          <cell r="M2">
            <v>62</v>
          </cell>
          <cell r="N2">
            <v>20</v>
          </cell>
        </row>
      </sheetData>
      <sheetData sheetId="7">
        <row r="2">
          <cell r="L2">
            <v>0</v>
          </cell>
          <cell r="M2">
            <v>49</v>
          </cell>
          <cell r="N2">
            <v>17</v>
          </cell>
        </row>
      </sheetData>
      <sheetData sheetId="8">
        <row r="2">
          <cell r="L2">
            <v>0</v>
          </cell>
          <cell r="M2">
            <v>56</v>
          </cell>
          <cell r="N2">
            <v>19</v>
          </cell>
        </row>
      </sheetData>
      <sheetData sheetId="9">
        <row r="2">
          <cell r="L2">
            <v>0</v>
          </cell>
          <cell r="M2">
            <v>34</v>
          </cell>
          <cell r="N2">
            <v>13</v>
          </cell>
        </row>
      </sheetData>
      <sheetData sheetId="10">
        <row r="2">
          <cell r="L2">
            <v>0</v>
          </cell>
          <cell r="M2">
            <v>24</v>
          </cell>
          <cell r="N2">
            <v>8</v>
          </cell>
        </row>
      </sheetData>
      <sheetData sheetId="11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1 класс"/>
      <sheetName val="2 класс"/>
      <sheetName val="3 класс"/>
      <sheetName val="4 класс"/>
      <sheetName val="5 класс"/>
      <sheetName val="6 класс"/>
      <sheetName val="7 класс"/>
      <sheetName val="8 класс"/>
      <sheetName val="9 класс"/>
      <sheetName val="10 класс"/>
      <sheetName val="11 класс"/>
      <sheetName val="ИТОГ"/>
    </sheetNames>
    <sheetDataSet>
      <sheetData sheetId="0">
        <row r="2">
          <cell r="J2">
            <v>0</v>
          </cell>
          <cell r="K2">
            <v>15</v>
          </cell>
          <cell r="L2">
            <v>0</v>
          </cell>
        </row>
      </sheetData>
      <sheetData sheetId="1">
        <row r="2">
          <cell r="J2">
            <v>0</v>
          </cell>
          <cell r="K2">
            <v>9</v>
          </cell>
          <cell r="L2">
            <v>2</v>
          </cell>
        </row>
      </sheetData>
      <sheetData sheetId="2">
        <row r="2">
          <cell r="J2">
            <v>1</v>
          </cell>
          <cell r="K2">
            <v>4</v>
          </cell>
          <cell r="L2">
            <v>9</v>
          </cell>
        </row>
      </sheetData>
      <sheetData sheetId="3">
        <row r="2">
          <cell r="K2">
            <v>0</v>
          </cell>
          <cell r="L2">
            <v>10</v>
          </cell>
          <cell r="M2">
            <v>0</v>
          </cell>
        </row>
      </sheetData>
      <sheetData sheetId="4">
        <row r="2">
          <cell r="L2">
            <v>0</v>
          </cell>
          <cell r="M2">
            <v>8</v>
          </cell>
          <cell r="N2">
            <v>6</v>
          </cell>
        </row>
      </sheetData>
      <sheetData sheetId="5">
        <row r="2">
          <cell r="L2">
            <v>2</v>
          </cell>
          <cell r="M2">
            <v>5</v>
          </cell>
          <cell r="N2">
            <v>7</v>
          </cell>
        </row>
      </sheetData>
      <sheetData sheetId="6">
        <row r="2">
          <cell r="L2">
            <v>0</v>
          </cell>
          <cell r="M2">
            <v>6</v>
          </cell>
          <cell r="N2">
            <v>8</v>
          </cell>
        </row>
      </sheetData>
      <sheetData sheetId="7">
        <row r="2">
          <cell r="L2">
            <v>1</v>
          </cell>
          <cell r="M2">
            <v>11</v>
          </cell>
          <cell r="N2">
            <v>5</v>
          </cell>
        </row>
      </sheetData>
      <sheetData sheetId="8">
        <row r="2">
          <cell r="L2">
            <v>0</v>
          </cell>
          <cell r="M2">
            <v>5</v>
          </cell>
          <cell r="N2">
            <v>8</v>
          </cell>
        </row>
      </sheetData>
      <sheetData sheetId="9">
        <row r="2">
          <cell r="L2">
            <v>0</v>
          </cell>
          <cell r="M2">
            <v>0</v>
          </cell>
          <cell r="N2">
            <v>6</v>
          </cell>
        </row>
      </sheetData>
      <sheetData sheetId="10">
        <row r="2">
          <cell r="L2">
            <v>0</v>
          </cell>
          <cell r="M2">
            <v>3</v>
          </cell>
          <cell r="N2">
            <v>3</v>
          </cell>
        </row>
      </sheetData>
      <sheetData sheetId="1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1 класс"/>
      <sheetName val="2 класс"/>
      <sheetName val="3 класс"/>
      <sheetName val="4 класс"/>
      <sheetName val="5 класс"/>
      <sheetName val="6 класс"/>
      <sheetName val="7 класс"/>
      <sheetName val="8 класс"/>
      <sheetName val="9 класс"/>
      <sheetName val="10 класс"/>
      <sheetName val="11 класс"/>
      <sheetName val="ИТОГ"/>
    </sheetNames>
    <sheetDataSet>
      <sheetData sheetId="0">
        <row r="2">
          <cell r="J2">
            <v>0</v>
          </cell>
          <cell r="K2">
            <v>0</v>
          </cell>
          <cell r="L2">
            <v>13</v>
          </cell>
        </row>
      </sheetData>
      <sheetData sheetId="1">
        <row r="2">
          <cell r="J2">
            <v>0</v>
          </cell>
          <cell r="K2">
            <v>1</v>
          </cell>
          <cell r="L2">
            <v>6</v>
          </cell>
        </row>
      </sheetData>
      <sheetData sheetId="2">
        <row r="2">
          <cell r="J2">
            <v>0</v>
          </cell>
          <cell r="K2">
            <v>0</v>
          </cell>
          <cell r="L2">
            <v>7</v>
          </cell>
        </row>
      </sheetData>
      <sheetData sheetId="3">
        <row r="2">
          <cell r="K2">
            <v>1</v>
          </cell>
          <cell r="L2">
            <v>0</v>
          </cell>
          <cell r="M2">
            <v>6</v>
          </cell>
        </row>
      </sheetData>
      <sheetData sheetId="4">
        <row r="2">
          <cell r="L2">
            <v>0</v>
          </cell>
          <cell r="M2">
            <v>3</v>
          </cell>
          <cell r="N2">
            <v>8</v>
          </cell>
        </row>
      </sheetData>
      <sheetData sheetId="5">
        <row r="2">
          <cell r="L2">
            <v>0</v>
          </cell>
          <cell r="M2">
            <v>1</v>
          </cell>
          <cell r="N2">
            <v>13</v>
          </cell>
        </row>
      </sheetData>
      <sheetData sheetId="6">
        <row r="2">
          <cell r="L2">
            <v>1</v>
          </cell>
          <cell r="M2">
            <v>0</v>
          </cell>
          <cell r="N2">
            <v>6</v>
          </cell>
        </row>
      </sheetData>
      <sheetData sheetId="7">
        <row r="2">
          <cell r="L2">
            <v>0</v>
          </cell>
          <cell r="M2">
            <v>1</v>
          </cell>
          <cell r="N2">
            <v>8</v>
          </cell>
        </row>
      </sheetData>
      <sheetData sheetId="8">
        <row r="2">
          <cell r="L2">
            <v>0</v>
          </cell>
          <cell r="M2">
            <v>0</v>
          </cell>
          <cell r="N2">
            <v>12</v>
          </cell>
        </row>
      </sheetData>
      <sheetData sheetId="9">
        <row r="2">
          <cell r="L2">
            <v>0</v>
          </cell>
          <cell r="M2">
            <v>0</v>
          </cell>
          <cell r="N2">
            <v>3</v>
          </cell>
        </row>
      </sheetData>
      <sheetData sheetId="10">
        <row r="2">
          <cell r="L2">
            <v>0</v>
          </cell>
          <cell r="M2">
            <v>0</v>
          </cell>
          <cell r="N2">
            <v>9</v>
          </cell>
        </row>
      </sheetData>
      <sheetData sheetId="11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СВОД"/>
      <sheetName val="НАЧАЛО"/>
      <sheetName val="КОНЕЦ"/>
    </sheetNames>
    <sheetDataSet>
      <sheetData sheetId="0" refreshError="1"/>
      <sheetData sheetId="1"/>
      <sheetData sheetId="2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1 класс"/>
      <sheetName val="2 класс"/>
      <sheetName val="3 класс"/>
      <sheetName val="4 класс"/>
      <sheetName val="5 класс"/>
      <sheetName val="6 класс"/>
      <sheetName val="7 класс"/>
      <sheetName val="8 класс"/>
      <sheetName val="9 класс"/>
      <sheetName val="10 класс"/>
      <sheetName val="11 класс"/>
      <sheetName val="ИТОГ"/>
    </sheetNames>
    <sheetDataSet>
      <sheetData sheetId="0">
        <row r="2">
          <cell r="J2">
            <v>2</v>
          </cell>
          <cell r="K2">
            <v>10</v>
          </cell>
          <cell r="L2">
            <v>1</v>
          </cell>
        </row>
      </sheetData>
      <sheetData sheetId="1">
        <row r="2">
          <cell r="J2">
            <v>5</v>
          </cell>
          <cell r="K2">
            <v>18</v>
          </cell>
          <cell r="L2">
            <v>3</v>
          </cell>
        </row>
      </sheetData>
      <sheetData sheetId="2">
        <row r="2">
          <cell r="J2">
            <v>2</v>
          </cell>
          <cell r="K2">
            <v>17</v>
          </cell>
          <cell r="L2">
            <v>1</v>
          </cell>
        </row>
      </sheetData>
      <sheetData sheetId="3">
        <row r="2">
          <cell r="K2">
            <v>5</v>
          </cell>
          <cell r="L2">
            <v>17</v>
          </cell>
          <cell r="M2">
            <v>1</v>
          </cell>
        </row>
      </sheetData>
      <sheetData sheetId="4">
        <row r="2">
          <cell r="L2">
            <v>7</v>
          </cell>
          <cell r="M2">
            <v>9</v>
          </cell>
          <cell r="N2">
            <v>2</v>
          </cell>
        </row>
      </sheetData>
      <sheetData sheetId="5">
        <row r="2">
          <cell r="L2">
            <v>8</v>
          </cell>
          <cell r="M2">
            <v>7</v>
          </cell>
          <cell r="N2">
            <v>0</v>
          </cell>
        </row>
      </sheetData>
      <sheetData sheetId="6">
        <row r="2">
          <cell r="L2">
            <v>9</v>
          </cell>
          <cell r="M2">
            <v>8</v>
          </cell>
          <cell r="N2">
            <v>0</v>
          </cell>
        </row>
      </sheetData>
      <sheetData sheetId="7">
        <row r="2">
          <cell r="L2">
            <v>5</v>
          </cell>
          <cell r="M2">
            <v>20</v>
          </cell>
          <cell r="N2">
            <v>1</v>
          </cell>
        </row>
      </sheetData>
      <sheetData sheetId="8">
        <row r="2">
          <cell r="L2">
            <v>5</v>
          </cell>
          <cell r="M2">
            <v>13</v>
          </cell>
          <cell r="N2">
            <v>3</v>
          </cell>
        </row>
      </sheetData>
      <sheetData sheetId="9">
        <row r="2">
          <cell r="L2">
            <v>3</v>
          </cell>
          <cell r="M2">
            <v>2</v>
          </cell>
          <cell r="N2">
            <v>1</v>
          </cell>
        </row>
      </sheetData>
      <sheetData sheetId="10">
        <row r="2">
          <cell r="L2">
            <v>1</v>
          </cell>
          <cell r="M2">
            <v>1</v>
          </cell>
          <cell r="N2">
            <v>3</v>
          </cell>
        </row>
      </sheetData>
      <sheetData sheetId="11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СВОД"/>
      <sheetName val="НАЧАЛО"/>
      <sheetName val="МБОУ СОШ № 4"/>
      <sheetName val="КОНЕЦ"/>
    </sheetNames>
    <sheetDataSet>
      <sheetData sheetId="0" refreshError="1"/>
      <sheetData sheetId="1"/>
      <sheetData sheetId="2">
        <row r="10">
          <cell r="C10">
            <v>108</v>
          </cell>
          <cell r="D10">
            <v>99</v>
          </cell>
          <cell r="H10">
            <v>4</v>
          </cell>
          <cell r="J10">
            <v>45</v>
          </cell>
          <cell r="L10">
            <v>48</v>
          </cell>
        </row>
        <row r="11">
          <cell r="C11">
            <v>62</v>
          </cell>
          <cell r="D11">
            <v>54</v>
          </cell>
          <cell r="H11">
            <v>3</v>
          </cell>
          <cell r="J11">
            <v>20</v>
          </cell>
          <cell r="L11">
            <v>28</v>
          </cell>
        </row>
        <row r="12">
          <cell r="C12">
            <v>97</v>
          </cell>
          <cell r="D12">
            <v>90</v>
          </cell>
          <cell r="H12">
            <v>3</v>
          </cell>
          <cell r="J12">
            <v>35</v>
          </cell>
          <cell r="L12">
            <v>40</v>
          </cell>
        </row>
        <row r="13">
          <cell r="C13">
            <v>87</v>
          </cell>
          <cell r="D13">
            <v>80</v>
          </cell>
          <cell r="H13">
            <v>5</v>
          </cell>
          <cell r="J13">
            <v>28</v>
          </cell>
          <cell r="L13">
            <v>45</v>
          </cell>
        </row>
        <row r="14">
          <cell r="C14">
            <v>86</v>
          </cell>
          <cell r="D14">
            <v>80</v>
          </cell>
          <cell r="H14">
            <v>5</v>
          </cell>
          <cell r="J14">
            <v>32</v>
          </cell>
          <cell r="L14">
            <v>39</v>
          </cell>
        </row>
        <row r="15">
          <cell r="C15">
            <v>71</v>
          </cell>
          <cell r="D15">
            <v>63</v>
          </cell>
          <cell r="H15">
            <v>4</v>
          </cell>
          <cell r="J15">
            <v>19</v>
          </cell>
          <cell r="L15">
            <v>39</v>
          </cell>
        </row>
        <row r="16">
          <cell r="C16">
            <v>79</v>
          </cell>
          <cell r="D16">
            <v>72</v>
          </cell>
          <cell r="H16">
            <v>5</v>
          </cell>
          <cell r="J16">
            <v>18</v>
          </cell>
          <cell r="L16">
            <v>46</v>
          </cell>
        </row>
        <row r="17">
          <cell r="C17">
            <v>65</v>
          </cell>
          <cell r="D17">
            <v>60</v>
          </cell>
          <cell r="H17">
            <v>4</v>
          </cell>
          <cell r="J17">
            <v>15</v>
          </cell>
          <cell r="L17">
            <v>38</v>
          </cell>
        </row>
        <row r="18">
          <cell r="C18">
            <v>87</v>
          </cell>
          <cell r="D18">
            <v>81</v>
          </cell>
          <cell r="H18">
            <v>3</v>
          </cell>
          <cell r="J18">
            <v>19</v>
          </cell>
          <cell r="L18">
            <v>56</v>
          </cell>
        </row>
        <row r="19">
          <cell r="C19">
            <v>36</v>
          </cell>
          <cell r="D19">
            <v>33</v>
          </cell>
          <cell r="H19">
            <v>2</v>
          </cell>
          <cell r="J19">
            <v>11</v>
          </cell>
          <cell r="L19">
            <v>19</v>
          </cell>
        </row>
        <row r="20">
          <cell r="C20">
            <v>27</v>
          </cell>
          <cell r="D20">
            <v>25</v>
          </cell>
          <cell r="H20">
            <v>1</v>
          </cell>
          <cell r="J20">
            <v>10</v>
          </cell>
          <cell r="L20">
            <v>12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1"/>
  <sheetViews>
    <sheetView tabSelected="1" workbookViewId="0">
      <pane ySplit="9" topLeftCell="A10" activePane="bottomLeft" state="frozen"/>
      <selection pane="bottomLeft" activeCell="C9" sqref="C9"/>
    </sheetView>
  </sheetViews>
  <sheetFormatPr defaultColWidth="9.140625" defaultRowHeight="15"/>
  <cols>
    <col min="1" max="2" width="9.140625" style="1"/>
    <col min="3" max="3" width="18.85546875" style="1" customWidth="1"/>
    <col min="4" max="4" width="9.140625" style="1"/>
    <col min="5" max="5" width="16" style="1" customWidth="1"/>
    <col min="6" max="6" width="9.140625" style="1"/>
    <col min="7" max="7" width="12" style="2" customWidth="1"/>
    <col min="8" max="8" width="9" style="1" customWidth="1"/>
    <col min="9" max="9" width="11.28515625" style="1" customWidth="1"/>
    <col min="10" max="13" width="9.140625" style="1"/>
    <col min="14" max="14" width="12.28515625" style="1" customWidth="1"/>
    <col min="15" max="16384" width="9.140625" style="1"/>
  </cols>
  <sheetData>
    <row r="1" spans="1:14" ht="78" customHeight="1">
      <c r="A1" s="35" t="s">
        <v>12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15" customHeight="1">
      <c r="A2" s="40" t="s">
        <v>11</v>
      </c>
      <c r="B2" s="44" t="s">
        <v>4</v>
      </c>
      <c r="C2" s="44" t="s">
        <v>14</v>
      </c>
      <c r="D2" s="44" t="s">
        <v>0</v>
      </c>
      <c r="E2" s="44"/>
      <c r="F2" s="44" t="s">
        <v>3</v>
      </c>
      <c r="G2" s="44"/>
      <c r="H2" s="44" t="s">
        <v>10</v>
      </c>
      <c r="I2" s="44"/>
      <c r="J2" s="44"/>
      <c r="K2" s="44"/>
      <c r="L2" s="44"/>
      <c r="M2" s="44"/>
      <c r="N2" s="37" t="s">
        <v>13</v>
      </c>
    </row>
    <row r="3" spans="1:14" ht="15" customHeight="1">
      <c r="A3" s="41"/>
      <c r="B3" s="44"/>
      <c r="C3" s="44"/>
      <c r="D3" s="44"/>
      <c r="E3" s="44"/>
      <c r="F3" s="45"/>
      <c r="G3" s="45"/>
      <c r="H3" s="45"/>
      <c r="I3" s="45"/>
      <c r="J3" s="45"/>
      <c r="K3" s="45"/>
      <c r="L3" s="45"/>
      <c r="M3" s="45"/>
      <c r="N3" s="38"/>
    </row>
    <row r="4" spans="1:14" ht="87" customHeight="1">
      <c r="A4" s="41"/>
      <c r="B4" s="44"/>
      <c r="C4" s="44"/>
      <c r="D4" s="44"/>
      <c r="E4" s="44"/>
      <c r="F4" s="45"/>
      <c r="G4" s="45"/>
      <c r="H4" s="45"/>
      <c r="I4" s="45"/>
      <c r="J4" s="45"/>
      <c r="K4" s="45"/>
      <c r="L4" s="45"/>
      <c r="M4" s="45"/>
      <c r="N4" s="38"/>
    </row>
    <row r="5" spans="1:14" ht="51" customHeight="1">
      <c r="A5" s="41"/>
      <c r="B5" s="44"/>
      <c r="C5" s="44"/>
      <c r="D5" s="46" t="s">
        <v>1</v>
      </c>
      <c r="E5" s="46" t="s">
        <v>9</v>
      </c>
      <c r="F5" s="46" t="s">
        <v>1</v>
      </c>
      <c r="G5" s="48" t="s">
        <v>2</v>
      </c>
      <c r="H5" s="44" t="s">
        <v>7</v>
      </c>
      <c r="I5" s="44"/>
      <c r="J5" s="44" t="s">
        <v>6</v>
      </c>
      <c r="K5" s="44"/>
      <c r="L5" s="44" t="s">
        <v>5</v>
      </c>
      <c r="M5" s="44"/>
      <c r="N5" s="38"/>
    </row>
    <row r="6" spans="1:14">
      <c r="A6" s="41"/>
      <c r="B6" s="44"/>
      <c r="C6" s="44"/>
      <c r="D6" s="47"/>
      <c r="E6" s="47"/>
      <c r="F6" s="47"/>
      <c r="G6" s="49"/>
      <c r="H6" s="44"/>
      <c r="I6" s="44"/>
      <c r="J6" s="44"/>
      <c r="K6" s="44"/>
      <c r="L6" s="44"/>
      <c r="M6" s="44"/>
      <c r="N6" s="38"/>
    </row>
    <row r="7" spans="1:14">
      <c r="A7" s="41"/>
      <c r="B7" s="44"/>
      <c r="C7" s="44"/>
      <c r="D7" s="47"/>
      <c r="E7" s="47"/>
      <c r="F7" s="47"/>
      <c r="G7" s="49"/>
      <c r="H7" s="44"/>
      <c r="I7" s="44"/>
      <c r="J7" s="44"/>
      <c r="K7" s="44"/>
      <c r="L7" s="44"/>
      <c r="M7" s="44"/>
      <c r="N7" s="38"/>
    </row>
    <row r="8" spans="1:14">
      <c r="A8" s="41"/>
      <c r="B8" s="44"/>
      <c r="C8" s="44"/>
      <c r="D8" s="47"/>
      <c r="E8" s="47"/>
      <c r="F8" s="47"/>
      <c r="G8" s="49"/>
      <c r="H8" s="7" t="s">
        <v>1</v>
      </c>
      <c r="I8" s="7" t="s">
        <v>2</v>
      </c>
      <c r="J8" s="7" t="s">
        <v>1</v>
      </c>
      <c r="K8" s="7" t="s">
        <v>2</v>
      </c>
      <c r="L8" s="7" t="s">
        <v>1</v>
      </c>
      <c r="M8" s="7" t="s">
        <v>2</v>
      </c>
      <c r="N8" s="39"/>
    </row>
    <row r="9" spans="1:14">
      <c r="A9" s="42"/>
      <c r="B9" s="8">
        <v>1</v>
      </c>
      <c r="C9" s="8">
        <v>2</v>
      </c>
      <c r="D9" s="8">
        <v>3</v>
      </c>
      <c r="E9" s="8">
        <v>4</v>
      </c>
      <c r="F9" s="8">
        <v>5</v>
      </c>
      <c r="G9" s="8">
        <v>6</v>
      </c>
      <c r="H9" s="8">
        <v>7</v>
      </c>
      <c r="I9" s="8">
        <v>8</v>
      </c>
      <c r="J9" s="8">
        <v>9</v>
      </c>
      <c r="K9" s="8">
        <v>10</v>
      </c>
      <c r="L9" s="8">
        <v>11</v>
      </c>
      <c r="M9" s="8">
        <v>12</v>
      </c>
      <c r="N9" s="8">
        <v>13</v>
      </c>
    </row>
    <row r="10" spans="1:14">
      <c r="A10" s="9">
        <v>1</v>
      </c>
      <c r="B10" s="10">
        <v>1</v>
      </c>
      <c r="C10" s="3">
        <f>SUM(НАЧАЛО:КОНЕЦ!C10)</f>
        <v>786</v>
      </c>
      <c r="D10" s="3">
        <f>SUM(НАЧАЛО:КОНЕЦ!D10)</f>
        <v>710</v>
      </c>
      <c r="E10" s="11">
        <f>D10/C10</f>
        <v>0.90330788804071249</v>
      </c>
      <c r="F10" s="3">
        <f>SUM(H10+J10+L10)</f>
        <v>701</v>
      </c>
      <c r="G10" s="12">
        <f>F10/D10</f>
        <v>0.98732394366197185</v>
      </c>
      <c r="H10" s="13">
        <f>SUM(НАЧАЛО:КОНЕЦ!H10)</f>
        <v>88</v>
      </c>
      <c r="I10" s="14">
        <f>H10/F10</f>
        <v>0.12553495007132667</v>
      </c>
      <c r="J10" s="13">
        <f>SUM(НАЧАЛО:КОНЕЦ!J10)</f>
        <v>428</v>
      </c>
      <c r="K10" s="14">
        <f>J10/F10</f>
        <v>0.61055634807417969</v>
      </c>
      <c r="L10" s="13">
        <f>SUM(НАЧАЛО:КОНЕЦ!L10)</f>
        <v>185</v>
      </c>
      <c r="M10" s="14">
        <f>L10/F10</f>
        <v>0.26390870185449355</v>
      </c>
      <c r="N10" s="4" t="str">
        <f>IF((H10+J10+L10)&gt;D10,"ОШИБКА","")</f>
        <v/>
      </c>
    </row>
    <row r="11" spans="1:14">
      <c r="A11" s="9">
        <v>2</v>
      </c>
      <c r="B11" s="10">
        <v>2</v>
      </c>
      <c r="C11" s="3">
        <f>SUM(НАЧАЛО:КОНЕЦ!C11)</f>
        <v>700</v>
      </c>
      <c r="D11" s="3">
        <f>SUM(НАЧАЛО:КОНЕЦ!D11)</f>
        <v>649</v>
      </c>
      <c r="E11" s="11">
        <f t="shared" ref="E11:E21" si="0">D11/C11</f>
        <v>0.92714285714285716</v>
      </c>
      <c r="F11" s="3">
        <f t="shared" ref="F11:F20" si="1">SUM(H11+J11+L11)</f>
        <v>644</v>
      </c>
      <c r="G11" s="12">
        <f t="shared" ref="G11:G21" si="2">F11/D11</f>
        <v>0.99229583975346691</v>
      </c>
      <c r="H11" s="13">
        <f>SUM(НАЧАЛО:КОНЕЦ!H11)</f>
        <v>67</v>
      </c>
      <c r="I11" s="14">
        <f t="shared" ref="I11:I21" si="3">H11/F11</f>
        <v>0.10403726708074534</v>
      </c>
      <c r="J11" s="13">
        <f>SUM(НАЧАЛО:КОНЕЦ!J11)</f>
        <v>392</v>
      </c>
      <c r="K11" s="14">
        <f t="shared" ref="K11:K21" si="4">J11/F11</f>
        <v>0.60869565217391308</v>
      </c>
      <c r="L11" s="13">
        <f>SUM(НАЧАЛО:КОНЕЦ!L11)</f>
        <v>185</v>
      </c>
      <c r="M11" s="14">
        <f t="shared" ref="M11:M21" si="5">L11/F11</f>
        <v>0.28726708074534163</v>
      </c>
      <c r="N11" s="4" t="str">
        <f t="shared" ref="N11:N21" si="6">IF((H11+J11+L11)&gt;D11,"ОШИБКА","")</f>
        <v/>
      </c>
    </row>
    <row r="12" spans="1:14">
      <c r="A12" s="9">
        <v>3</v>
      </c>
      <c r="B12" s="10">
        <v>3</v>
      </c>
      <c r="C12" s="3">
        <f>SUM(НАЧАЛО:КОНЕЦ!C12)</f>
        <v>713</v>
      </c>
      <c r="D12" s="3">
        <f>SUM(НАЧАЛО:КОНЕЦ!D12)</f>
        <v>676</v>
      </c>
      <c r="E12" s="11">
        <f t="shared" si="0"/>
        <v>0.94810659186535762</v>
      </c>
      <c r="F12" s="3">
        <f t="shared" si="1"/>
        <v>662</v>
      </c>
      <c r="G12" s="12">
        <f t="shared" si="2"/>
        <v>0.97928994082840237</v>
      </c>
      <c r="H12" s="13">
        <f>SUM(НАЧАЛО:КОНЕЦ!H12)</f>
        <v>50</v>
      </c>
      <c r="I12" s="14">
        <f t="shared" si="3"/>
        <v>7.5528700906344406E-2</v>
      </c>
      <c r="J12" s="13">
        <f>SUM(НАЧАЛО:КОНЕЦ!J12)</f>
        <v>376</v>
      </c>
      <c r="K12" s="14">
        <f t="shared" si="4"/>
        <v>0.56797583081571001</v>
      </c>
      <c r="L12" s="13">
        <f>SUM(НАЧАЛО:КОНЕЦ!L12)</f>
        <v>236</v>
      </c>
      <c r="M12" s="14">
        <f t="shared" si="5"/>
        <v>0.35649546827794559</v>
      </c>
      <c r="N12" s="4" t="str">
        <f t="shared" si="6"/>
        <v/>
      </c>
    </row>
    <row r="13" spans="1:14">
      <c r="A13" s="9">
        <v>4</v>
      </c>
      <c r="B13" s="10">
        <v>4</v>
      </c>
      <c r="C13" s="3">
        <f>SUM(НАЧАЛО:КОНЕЦ!C13)</f>
        <v>724</v>
      </c>
      <c r="D13" s="3">
        <f>SUM(НАЧАЛО:КОНЕЦ!D13)</f>
        <v>677</v>
      </c>
      <c r="E13" s="11">
        <f t="shared" si="0"/>
        <v>0.93508287292817682</v>
      </c>
      <c r="F13" s="3">
        <f t="shared" si="1"/>
        <v>675</v>
      </c>
      <c r="G13" s="12">
        <f t="shared" si="2"/>
        <v>0.99704579025110784</v>
      </c>
      <c r="H13" s="13">
        <f>SUM(НАЧАЛО:КОНЕЦ!H13)</f>
        <v>61</v>
      </c>
      <c r="I13" s="14">
        <f t="shared" si="3"/>
        <v>9.0370370370370365E-2</v>
      </c>
      <c r="J13" s="13">
        <f>SUM(НАЧАЛО:КОНЕЦ!J13)</f>
        <v>385</v>
      </c>
      <c r="K13" s="14">
        <f t="shared" si="4"/>
        <v>0.57037037037037042</v>
      </c>
      <c r="L13" s="13">
        <f>SUM(НАЧАЛО:КОНЕЦ!L13)</f>
        <v>229</v>
      </c>
      <c r="M13" s="14">
        <f t="shared" si="5"/>
        <v>0.33925925925925926</v>
      </c>
      <c r="N13" s="4" t="str">
        <f t="shared" si="6"/>
        <v/>
      </c>
    </row>
    <row r="14" spans="1:14">
      <c r="A14" s="9">
        <v>5</v>
      </c>
      <c r="B14" s="10">
        <v>5</v>
      </c>
      <c r="C14" s="3">
        <f>SUM(НАЧАЛО:КОНЕЦ!C14)</f>
        <v>704</v>
      </c>
      <c r="D14" s="3">
        <f>SUM(НАЧАЛО:КОНЕЦ!D14)</f>
        <v>665</v>
      </c>
      <c r="E14" s="11">
        <f t="shared" si="0"/>
        <v>0.94460227272727271</v>
      </c>
      <c r="F14" s="3">
        <f t="shared" si="1"/>
        <v>660</v>
      </c>
      <c r="G14" s="12">
        <f t="shared" si="2"/>
        <v>0.99248120300751874</v>
      </c>
      <c r="H14" s="13">
        <f>SUM(НАЧАЛО:КОНЕЦ!H14)</f>
        <v>67</v>
      </c>
      <c r="I14" s="14">
        <f t="shared" si="3"/>
        <v>0.10151515151515152</v>
      </c>
      <c r="J14" s="13">
        <f>SUM(НАЧАЛО:КОНЕЦ!J14)</f>
        <v>377</v>
      </c>
      <c r="K14" s="14">
        <f t="shared" si="4"/>
        <v>0.57121212121212117</v>
      </c>
      <c r="L14" s="13">
        <f>SUM(НАЧАЛО:КОНЕЦ!L14)</f>
        <v>216</v>
      </c>
      <c r="M14" s="14">
        <f t="shared" si="5"/>
        <v>0.32727272727272727</v>
      </c>
      <c r="N14" s="4" t="str">
        <f t="shared" si="6"/>
        <v/>
      </c>
    </row>
    <row r="15" spans="1:14">
      <c r="A15" s="9">
        <v>6</v>
      </c>
      <c r="B15" s="10">
        <v>6</v>
      </c>
      <c r="C15" s="3">
        <f>SUM(НАЧАЛО:КОНЕЦ!C15)</f>
        <v>674</v>
      </c>
      <c r="D15" s="3">
        <f>SUM(НАЧАЛО:КОНЕЦ!D15)</f>
        <v>633</v>
      </c>
      <c r="E15" s="11">
        <f t="shared" si="0"/>
        <v>0.93916913946587532</v>
      </c>
      <c r="F15" s="3">
        <f t="shared" si="1"/>
        <v>630</v>
      </c>
      <c r="G15" s="12">
        <f t="shared" si="2"/>
        <v>0.99526066350710896</v>
      </c>
      <c r="H15" s="13">
        <f>SUM(НАЧАЛО:КОНЕЦ!H15)</f>
        <v>78</v>
      </c>
      <c r="I15" s="14">
        <f t="shared" si="3"/>
        <v>0.12380952380952381</v>
      </c>
      <c r="J15" s="13">
        <f>SUM(НАЧАЛО:КОНЕЦ!J15)</f>
        <v>366</v>
      </c>
      <c r="K15" s="14">
        <f t="shared" si="4"/>
        <v>0.580952380952381</v>
      </c>
      <c r="L15" s="13">
        <f>SUM(НАЧАЛО:КОНЕЦ!L15)</f>
        <v>186</v>
      </c>
      <c r="M15" s="14">
        <f t="shared" si="5"/>
        <v>0.29523809523809524</v>
      </c>
      <c r="N15" s="4" t="str">
        <f t="shared" si="6"/>
        <v/>
      </c>
    </row>
    <row r="16" spans="1:14">
      <c r="A16" s="9">
        <v>7</v>
      </c>
      <c r="B16" s="10">
        <v>7</v>
      </c>
      <c r="C16" s="3">
        <f>SUM(НАЧАЛО:КОНЕЦ!C16)</f>
        <v>673</v>
      </c>
      <c r="D16" s="3">
        <f>SUM(НАЧАЛО:КОНЕЦ!D16)</f>
        <v>635</v>
      </c>
      <c r="E16" s="11">
        <f t="shared" si="0"/>
        <v>0.94353640416047546</v>
      </c>
      <c r="F16" s="3">
        <f t="shared" si="1"/>
        <v>630</v>
      </c>
      <c r="G16" s="12">
        <f t="shared" si="2"/>
        <v>0.99212598425196852</v>
      </c>
      <c r="H16" s="13">
        <f>SUM(НАЧАЛО:КОНЕЦ!H16)</f>
        <v>95</v>
      </c>
      <c r="I16" s="14">
        <f t="shared" si="3"/>
        <v>0.15079365079365079</v>
      </c>
      <c r="J16" s="13">
        <f>SUM(НАЧАЛО:КОНЕЦ!J16)</f>
        <v>332</v>
      </c>
      <c r="K16" s="14">
        <f t="shared" si="4"/>
        <v>0.526984126984127</v>
      </c>
      <c r="L16" s="13">
        <f>SUM(НАЧАЛО:КОНЕЦ!L16)</f>
        <v>203</v>
      </c>
      <c r="M16" s="14">
        <f t="shared" si="5"/>
        <v>0.32222222222222224</v>
      </c>
      <c r="N16" s="4" t="str">
        <f t="shared" si="6"/>
        <v/>
      </c>
    </row>
    <row r="17" spans="1:14">
      <c r="A17" s="9">
        <v>8</v>
      </c>
      <c r="B17" s="10">
        <v>8</v>
      </c>
      <c r="C17" s="3">
        <f>SUM(НАЧАЛО:КОНЕЦ!C17)</f>
        <v>626</v>
      </c>
      <c r="D17" s="3">
        <f>SUM(НАЧАЛО:КОНЕЦ!D17)</f>
        <v>588</v>
      </c>
      <c r="E17" s="11">
        <f t="shared" si="0"/>
        <v>0.93929712460063897</v>
      </c>
      <c r="F17" s="3">
        <f t="shared" si="1"/>
        <v>586</v>
      </c>
      <c r="G17" s="12">
        <f t="shared" si="2"/>
        <v>0.99659863945578231</v>
      </c>
      <c r="H17" s="13">
        <f>SUM(НАЧАЛО:КОНЕЦ!H17)</f>
        <v>79</v>
      </c>
      <c r="I17" s="14">
        <f t="shared" si="3"/>
        <v>0.1348122866894198</v>
      </c>
      <c r="J17" s="13">
        <f>SUM(НАЧАЛО:КОНЕЦ!J17)</f>
        <v>304</v>
      </c>
      <c r="K17" s="14">
        <f t="shared" si="4"/>
        <v>0.51877133105802042</v>
      </c>
      <c r="L17" s="13">
        <f>SUM(НАЧАЛО:КОНЕЦ!L17)</f>
        <v>203</v>
      </c>
      <c r="M17" s="14">
        <f t="shared" si="5"/>
        <v>0.34641638225255972</v>
      </c>
      <c r="N17" s="4" t="str">
        <f t="shared" si="6"/>
        <v/>
      </c>
    </row>
    <row r="18" spans="1:14">
      <c r="A18" s="9">
        <v>9</v>
      </c>
      <c r="B18" s="10">
        <v>9</v>
      </c>
      <c r="C18" s="3">
        <f>SUM(НАЧАЛО:КОНЕЦ!C18)</f>
        <v>644</v>
      </c>
      <c r="D18" s="3">
        <f>SUM(НАЧАЛО:КОНЕЦ!D18)</f>
        <v>606</v>
      </c>
      <c r="E18" s="11">
        <f t="shared" si="0"/>
        <v>0.94099378881987583</v>
      </c>
      <c r="F18" s="3">
        <f t="shared" si="1"/>
        <v>603</v>
      </c>
      <c r="G18" s="12">
        <f t="shared" si="2"/>
        <v>0.99504950495049505</v>
      </c>
      <c r="H18" s="13">
        <f>SUM(НАЧАЛО:КОНЕЦ!H18)</f>
        <v>79</v>
      </c>
      <c r="I18" s="14">
        <f t="shared" si="3"/>
        <v>0.13101160862354891</v>
      </c>
      <c r="J18" s="13">
        <f>SUM(НАЧАЛО:КОНЕЦ!J18)</f>
        <v>325</v>
      </c>
      <c r="K18" s="14">
        <f t="shared" si="4"/>
        <v>0.53897180762852404</v>
      </c>
      <c r="L18" s="13">
        <f>SUM(НАЧАЛО:КОНЕЦ!L18)</f>
        <v>199</v>
      </c>
      <c r="M18" s="14">
        <f t="shared" si="5"/>
        <v>0.33001658374792703</v>
      </c>
      <c r="N18" s="4" t="str">
        <f t="shared" si="6"/>
        <v/>
      </c>
    </row>
    <row r="19" spans="1:14">
      <c r="A19" s="9">
        <v>10</v>
      </c>
      <c r="B19" s="10">
        <v>10</v>
      </c>
      <c r="C19" s="3">
        <f>SUM(НАЧАЛО:КОНЕЦ!C19)</f>
        <v>278</v>
      </c>
      <c r="D19" s="3">
        <f>SUM(НАЧАЛО:КОНЕЦ!D19)</f>
        <v>261</v>
      </c>
      <c r="E19" s="11">
        <f t="shared" si="0"/>
        <v>0.9388489208633094</v>
      </c>
      <c r="F19" s="3">
        <f t="shared" si="1"/>
        <v>260</v>
      </c>
      <c r="G19" s="12">
        <f t="shared" si="2"/>
        <v>0.99616858237547889</v>
      </c>
      <c r="H19" s="13">
        <f>SUM(НАЧАЛО:КОНЕЦ!H19)</f>
        <v>20</v>
      </c>
      <c r="I19" s="14">
        <f t="shared" si="3"/>
        <v>7.6923076923076927E-2</v>
      </c>
      <c r="J19" s="13">
        <f>SUM(НАЧАЛО:КОНЕЦ!J19)</f>
        <v>141</v>
      </c>
      <c r="K19" s="14">
        <f t="shared" si="4"/>
        <v>0.54230769230769227</v>
      </c>
      <c r="L19" s="13">
        <f>SUM(НАЧАЛО:КОНЕЦ!L19)</f>
        <v>99</v>
      </c>
      <c r="M19" s="14">
        <f t="shared" si="5"/>
        <v>0.38076923076923075</v>
      </c>
      <c r="N19" s="4" t="str">
        <f t="shared" si="6"/>
        <v/>
      </c>
    </row>
    <row r="20" spans="1:14">
      <c r="A20" s="9">
        <v>11</v>
      </c>
      <c r="B20" s="10">
        <v>11</v>
      </c>
      <c r="C20" s="3">
        <f>SUM(НАЧАЛО:КОНЕЦ!C20)</f>
        <v>314</v>
      </c>
      <c r="D20" s="3">
        <f>SUM(НАЧАЛО:КОНЕЦ!D20)</f>
        <v>289</v>
      </c>
      <c r="E20" s="11">
        <f t="shared" si="0"/>
        <v>0.92038216560509556</v>
      </c>
      <c r="F20" s="3">
        <f t="shared" si="1"/>
        <v>287</v>
      </c>
      <c r="G20" s="12">
        <f t="shared" si="2"/>
        <v>0.99307958477508651</v>
      </c>
      <c r="H20" s="13">
        <f>SUM(НАЧАЛО:КОНЕЦ!H20)</f>
        <v>14</v>
      </c>
      <c r="I20" s="14">
        <f t="shared" si="3"/>
        <v>4.878048780487805E-2</v>
      </c>
      <c r="J20" s="13">
        <f>SUM(НАЧАЛО:КОНЕЦ!J20)</f>
        <v>159</v>
      </c>
      <c r="K20" s="14">
        <f t="shared" si="4"/>
        <v>0.55400696864111498</v>
      </c>
      <c r="L20" s="13">
        <f>SUM(НАЧАЛО:КОНЕЦ!L20)</f>
        <v>114</v>
      </c>
      <c r="M20" s="14">
        <f t="shared" si="5"/>
        <v>0.39721254355400698</v>
      </c>
      <c r="N20" s="4" t="str">
        <f t="shared" si="6"/>
        <v/>
      </c>
    </row>
    <row r="21" spans="1:14">
      <c r="A21" s="43" t="s">
        <v>8</v>
      </c>
      <c r="B21" s="42"/>
      <c r="C21" s="5">
        <f>SUM(C10:C20)</f>
        <v>6836</v>
      </c>
      <c r="D21" s="6">
        <f>SUM(D10:D20)</f>
        <v>6389</v>
      </c>
      <c r="E21" s="11">
        <f t="shared" si="0"/>
        <v>0.934610883557636</v>
      </c>
      <c r="F21" s="6">
        <f>SUM(F10:F20)</f>
        <v>6338</v>
      </c>
      <c r="G21" s="12">
        <f t="shared" si="2"/>
        <v>0.99201753012991079</v>
      </c>
      <c r="H21" s="5">
        <f>SUM(H10:H20)</f>
        <v>698</v>
      </c>
      <c r="I21" s="14">
        <f t="shared" si="3"/>
        <v>0.11012937835279268</v>
      </c>
      <c r="J21" s="5">
        <f>SUM(J10:J20)</f>
        <v>3585</v>
      </c>
      <c r="K21" s="14">
        <f t="shared" si="4"/>
        <v>0.56563584727043237</v>
      </c>
      <c r="L21" s="5">
        <f>SUM(L10:L20)</f>
        <v>2055</v>
      </c>
      <c r="M21" s="14">
        <f t="shared" si="5"/>
        <v>0.324234774376775</v>
      </c>
      <c r="N21" s="4" t="str">
        <f t="shared" si="6"/>
        <v/>
      </c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6">
    <mergeCell ref="A1:N1"/>
    <mergeCell ref="N2:N8"/>
    <mergeCell ref="A2:A9"/>
    <mergeCell ref="A21:B21"/>
    <mergeCell ref="B2:B8"/>
    <mergeCell ref="H2:M4"/>
    <mergeCell ref="D5:D8"/>
    <mergeCell ref="E5:E8"/>
    <mergeCell ref="F5:F8"/>
    <mergeCell ref="G5:G8"/>
    <mergeCell ref="C2:C8"/>
    <mergeCell ref="H5:I7"/>
    <mergeCell ref="J5:K7"/>
    <mergeCell ref="L5:M7"/>
    <mergeCell ref="D2:E4"/>
    <mergeCell ref="F2:G4"/>
  </mergeCells>
  <dataValidations count="5">
    <dataValidation type="whole" operator="lessThanOrEqual" allowBlank="1" showInputMessage="1" showErrorMessage="1" error="Количество сдавших тест не может превышать количество обучающихся с основной группой здоровья" sqref="F11:F20">
      <formula1>D11</formula1>
    </dataValidation>
    <dataValidation type="whole" operator="lessThanOrEqual" allowBlank="1" showInputMessage="1" showErrorMessage="1" error="Количество обучающихся с высоким уровнем физической подготовленности не может превышать количество обучающихся с основной группой здоровья" sqref="L10:L20">
      <formula1>D10</formula1>
    </dataValidation>
    <dataValidation type="whole" operator="lessThanOrEqual" showInputMessage="1" showErrorMessage="1" error="Количество сдавших тест не может превышать количество обучающихся с основной группой здоровья" sqref="F10">
      <formula1>D10</formula1>
    </dataValidation>
    <dataValidation type="whole" operator="lessThanOrEqual" allowBlank="1" showInputMessage="1" showErrorMessage="1" error="Количество обучающихся с низким уровнем физической подготовленности не может превышать количество обучающихся с основной группой здоровья" sqref="H10:H20">
      <formula1>D10</formula1>
    </dataValidation>
    <dataValidation type="whole" operator="lessThanOrEqual" allowBlank="1" showInputMessage="1" showErrorMessage="1" error="Количество обучающихся с средним уровнем физической подготовленности не может превышать количество обучающихся с основной группой здоровья" sqref="J10:J20">
      <formula1>D10</formula1>
    </dataValidation>
  </dataValidation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0070C0"/>
  </sheetPr>
  <dimension ref="A1:N21"/>
  <sheetViews>
    <sheetView workbookViewId="0">
      <pane ySplit="9" topLeftCell="A10" activePane="bottomLeft" state="frozen"/>
      <selection pane="bottomLeft" activeCell="G20" sqref="G20"/>
    </sheetView>
  </sheetViews>
  <sheetFormatPr defaultColWidth="9.140625" defaultRowHeight="15"/>
  <cols>
    <col min="1" max="2" width="9.140625" style="32"/>
    <col min="3" max="3" width="18.85546875" style="32" customWidth="1"/>
    <col min="4" max="4" width="9.140625" style="32"/>
    <col min="5" max="5" width="16" style="32" customWidth="1"/>
    <col min="6" max="6" width="9.140625" style="32"/>
    <col min="7" max="7" width="12" style="32" customWidth="1"/>
    <col min="8" max="8" width="9" style="32" customWidth="1"/>
    <col min="9" max="9" width="11.28515625" style="32" customWidth="1"/>
    <col min="10" max="13" width="9.140625" style="32"/>
    <col min="14" max="14" width="12.28515625" style="32" customWidth="1"/>
    <col min="15" max="16384" width="9.140625" style="32"/>
  </cols>
  <sheetData>
    <row r="1" spans="1:14" ht="78" customHeight="1">
      <c r="A1" s="66" t="s">
        <v>12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ht="15" customHeight="1">
      <c r="A2" s="66" t="s">
        <v>11</v>
      </c>
      <c r="B2" s="66" t="s">
        <v>4</v>
      </c>
      <c r="C2" s="66" t="s">
        <v>15</v>
      </c>
      <c r="D2" s="66" t="s">
        <v>16</v>
      </c>
      <c r="E2" s="66"/>
      <c r="F2" s="66" t="s">
        <v>3</v>
      </c>
      <c r="G2" s="66"/>
      <c r="H2" s="66" t="s">
        <v>10</v>
      </c>
      <c r="I2" s="66"/>
      <c r="J2" s="66"/>
      <c r="K2" s="66"/>
      <c r="L2" s="66"/>
      <c r="M2" s="66"/>
      <c r="N2" s="66" t="s">
        <v>13</v>
      </c>
    </row>
    <row r="3" spans="1:14" ht="15" customHeight="1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</row>
    <row r="4" spans="1:14" ht="87" customHeight="1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</row>
    <row r="5" spans="1:14" ht="51" customHeight="1">
      <c r="A5" s="66"/>
      <c r="B5" s="66"/>
      <c r="C5" s="66"/>
      <c r="D5" s="66" t="s">
        <v>1</v>
      </c>
      <c r="E5" s="66" t="s">
        <v>9</v>
      </c>
      <c r="F5" s="66" t="s">
        <v>1</v>
      </c>
      <c r="G5" s="66" t="s">
        <v>2</v>
      </c>
      <c r="H5" s="66" t="s">
        <v>7</v>
      </c>
      <c r="I5" s="66"/>
      <c r="J5" s="66" t="s">
        <v>6</v>
      </c>
      <c r="K5" s="66"/>
      <c r="L5" s="66" t="s">
        <v>5</v>
      </c>
      <c r="M5" s="66"/>
      <c r="N5" s="66"/>
    </row>
    <row r="6" spans="1:14">
      <c r="A6" s="66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</row>
    <row r="7" spans="1:14">
      <c r="A7" s="66"/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</row>
    <row r="8" spans="1:14">
      <c r="A8" s="66"/>
      <c r="B8" s="66"/>
      <c r="C8" s="66"/>
      <c r="D8" s="66"/>
      <c r="E8" s="66"/>
      <c r="F8" s="66"/>
      <c r="G8" s="66"/>
      <c r="H8" s="32" t="s">
        <v>1</v>
      </c>
      <c r="I8" s="32" t="s">
        <v>2</v>
      </c>
      <c r="J8" s="32" t="s">
        <v>1</v>
      </c>
      <c r="K8" s="32" t="s">
        <v>2</v>
      </c>
      <c r="L8" s="32" t="s">
        <v>1</v>
      </c>
      <c r="M8" s="32" t="s">
        <v>2</v>
      </c>
      <c r="N8" s="66"/>
    </row>
    <row r="9" spans="1:14">
      <c r="A9" s="66"/>
      <c r="B9" s="32">
        <v>1</v>
      </c>
      <c r="C9" s="32">
        <v>2</v>
      </c>
      <c r="D9" s="32">
        <v>3</v>
      </c>
      <c r="E9" s="32">
        <v>4</v>
      </c>
      <c r="F9" s="32">
        <v>5</v>
      </c>
      <c r="G9" s="32">
        <v>6</v>
      </c>
      <c r="H9" s="32">
        <v>7</v>
      </c>
      <c r="I9" s="32">
        <v>8</v>
      </c>
      <c r="J9" s="32">
        <v>9</v>
      </c>
      <c r="K9" s="32">
        <v>10</v>
      </c>
      <c r="L9" s="32">
        <v>11</v>
      </c>
      <c r="M9" s="32">
        <v>12</v>
      </c>
      <c r="N9" s="32">
        <v>13</v>
      </c>
    </row>
    <row r="10" spans="1:14">
      <c r="A10" s="32">
        <v>1</v>
      </c>
      <c r="B10" s="32">
        <v>1</v>
      </c>
      <c r="C10" s="32">
        <v>20</v>
      </c>
      <c r="D10" s="32">
        <v>20</v>
      </c>
      <c r="E10" s="32">
        <f>D10/C10</f>
        <v>1</v>
      </c>
      <c r="F10" s="32">
        <f>SUM(H10+J10+L10)</f>
        <v>13</v>
      </c>
      <c r="G10" s="32">
        <f>F10/D10</f>
        <v>0.65</v>
      </c>
      <c r="H10" s="32">
        <f>'[8]1 класс'!J2</f>
        <v>2</v>
      </c>
      <c r="I10" s="32">
        <f>H10/F10</f>
        <v>0.15384615384615385</v>
      </c>
      <c r="J10" s="32">
        <f>'[8]1 класс'!K2</f>
        <v>10</v>
      </c>
      <c r="K10" s="32">
        <f>J10/F10</f>
        <v>0.76923076923076927</v>
      </c>
      <c r="L10" s="32">
        <f>'[8]1 класс'!L2</f>
        <v>1</v>
      </c>
      <c r="M10" s="32">
        <f>L10/F10</f>
        <v>7.6923076923076927E-2</v>
      </c>
      <c r="N10" s="32" t="str">
        <f>IF((H10+J10+L10)&gt;D10,"ОШИБКА","")</f>
        <v/>
      </c>
    </row>
    <row r="11" spans="1:14">
      <c r="A11" s="32">
        <v>2</v>
      </c>
      <c r="B11" s="32">
        <v>2</v>
      </c>
      <c r="C11" s="32">
        <v>26</v>
      </c>
      <c r="D11" s="32">
        <v>26</v>
      </c>
      <c r="E11" s="32">
        <f t="shared" ref="E11:E21" si="0">D11/C11</f>
        <v>1</v>
      </c>
      <c r="F11" s="32">
        <f t="shared" ref="F11:F20" si="1">SUM(H11+J11+L11)</f>
        <v>26</v>
      </c>
      <c r="G11" s="32">
        <f t="shared" ref="G11:G21" si="2">F11/D11</f>
        <v>1</v>
      </c>
      <c r="H11" s="32">
        <f>'[8]2 класс'!J2</f>
        <v>5</v>
      </c>
      <c r="I11" s="32">
        <f t="shared" ref="I11:I21" si="3">H11/F11</f>
        <v>0.19230769230769232</v>
      </c>
      <c r="J11" s="32">
        <f>'[8]2 класс'!K2</f>
        <v>18</v>
      </c>
      <c r="K11" s="32">
        <f t="shared" ref="K11:K21" si="4">J11/F11</f>
        <v>0.69230769230769229</v>
      </c>
      <c r="L11" s="32">
        <f>'[8]2 класс'!L2</f>
        <v>3</v>
      </c>
      <c r="M11" s="32">
        <f t="shared" ref="M11:M21" si="5">L11/F11</f>
        <v>0.11538461538461539</v>
      </c>
      <c r="N11" s="32" t="str">
        <f t="shared" ref="N11:N21" si="6">IF((H11+J11+L11)&gt;D11,"ОШИБКА","")</f>
        <v/>
      </c>
    </row>
    <row r="12" spans="1:14">
      <c r="A12" s="32">
        <v>3</v>
      </c>
      <c r="B12" s="32">
        <v>3</v>
      </c>
      <c r="C12" s="32">
        <v>20</v>
      </c>
      <c r="D12" s="32">
        <v>20</v>
      </c>
      <c r="E12" s="32">
        <f t="shared" si="0"/>
        <v>1</v>
      </c>
      <c r="F12" s="32">
        <f t="shared" si="1"/>
        <v>20</v>
      </c>
      <c r="G12" s="32">
        <f t="shared" si="2"/>
        <v>1</v>
      </c>
      <c r="H12" s="32">
        <f>'[8]3 класс'!J2</f>
        <v>2</v>
      </c>
      <c r="I12" s="32">
        <f t="shared" si="3"/>
        <v>0.1</v>
      </c>
      <c r="J12" s="32">
        <f>'[8]3 класс'!K2</f>
        <v>17</v>
      </c>
      <c r="K12" s="32">
        <f t="shared" si="4"/>
        <v>0.85</v>
      </c>
      <c r="L12" s="32">
        <f>'[8]3 класс'!L2</f>
        <v>1</v>
      </c>
      <c r="M12" s="32">
        <f t="shared" si="5"/>
        <v>0.05</v>
      </c>
      <c r="N12" s="32" t="str">
        <f t="shared" si="6"/>
        <v/>
      </c>
    </row>
    <row r="13" spans="1:14">
      <c r="A13" s="32">
        <v>4</v>
      </c>
      <c r="B13" s="32">
        <v>4</v>
      </c>
      <c r="C13" s="32">
        <v>23</v>
      </c>
      <c r="D13" s="32">
        <v>23</v>
      </c>
      <c r="E13" s="32">
        <f t="shared" si="0"/>
        <v>1</v>
      </c>
      <c r="F13" s="32">
        <f t="shared" si="1"/>
        <v>23</v>
      </c>
      <c r="G13" s="32">
        <f t="shared" si="2"/>
        <v>1</v>
      </c>
      <c r="H13" s="32">
        <f>'[8]4 класс'!K2</f>
        <v>5</v>
      </c>
      <c r="I13" s="32">
        <f t="shared" si="3"/>
        <v>0.21739130434782608</v>
      </c>
      <c r="J13" s="32">
        <f>'[8]4 класс'!L2</f>
        <v>17</v>
      </c>
      <c r="K13" s="32">
        <f t="shared" si="4"/>
        <v>0.73913043478260865</v>
      </c>
      <c r="L13" s="32">
        <f>'[8]4 класс'!M2</f>
        <v>1</v>
      </c>
      <c r="M13" s="32">
        <f t="shared" si="5"/>
        <v>4.3478260869565216E-2</v>
      </c>
      <c r="N13" s="32" t="str">
        <f t="shared" si="6"/>
        <v/>
      </c>
    </row>
    <row r="14" spans="1:14">
      <c r="A14" s="32">
        <v>5</v>
      </c>
      <c r="B14" s="32">
        <v>5</v>
      </c>
      <c r="C14" s="32">
        <v>21</v>
      </c>
      <c r="D14" s="32">
        <v>19</v>
      </c>
      <c r="E14" s="32">
        <f t="shared" si="0"/>
        <v>0.90476190476190477</v>
      </c>
      <c r="F14" s="32">
        <f t="shared" si="1"/>
        <v>18</v>
      </c>
      <c r="G14" s="32">
        <f t="shared" si="2"/>
        <v>0.94736842105263153</v>
      </c>
      <c r="H14" s="32">
        <f>'[8]5 класс'!L2</f>
        <v>7</v>
      </c>
      <c r="I14" s="32">
        <f t="shared" si="3"/>
        <v>0.3888888888888889</v>
      </c>
      <c r="J14" s="32">
        <f>'[8]5 класс'!M2</f>
        <v>9</v>
      </c>
      <c r="K14" s="32">
        <f t="shared" si="4"/>
        <v>0.5</v>
      </c>
      <c r="L14" s="32">
        <f>'[8]5 класс'!N2</f>
        <v>2</v>
      </c>
      <c r="M14" s="32">
        <f t="shared" si="5"/>
        <v>0.1111111111111111</v>
      </c>
      <c r="N14" s="32" t="str">
        <f t="shared" si="6"/>
        <v/>
      </c>
    </row>
    <row r="15" spans="1:14">
      <c r="A15" s="32">
        <v>6</v>
      </c>
      <c r="B15" s="32">
        <v>6</v>
      </c>
      <c r="C15" s="32">
        <v>16</v>
      </c>
      <c r="D15" s="32">
        <v>15</v>
      </c>
      <c r="E15" s="32">
        <f t="shared" si="0"/>
        <v>0.9375</v>
      </c>
      <c r="F15" s="32">
        <f t="shared" si="1"/>
        <v>15</v>
      </c>
      <c r="G15" s="32">
        <f t="shared" si="2"/>
        <v>1</v>
      </c>
      <c r="H15" s="32">
        <f>'[8]6 класс'!L2</f>
        <v>8</v>
      </c>
      <c r="I15" s="32">
        <f t="shared" si="3"/>
        <v>0.53333333333333333</v>
      </c>
      <c r="J15" s="32">
        <f>'[8]6 класс'!M2</f>
        <v>7</v>
      </c>
      <c r="K15" s="32">
        <f t="shared" si="4"/>
        <v>0.46666666666666667</v>
      </c>
      <c r="L15" s="32">
        <f>'[8]6 класс'!N2</f>
        <v>0</v>
      </c>
      <c r="M15" s="32">
        <f t="shared" si="5"/>
        <v>0</v>
      </c>
      <c r="N15" s="32" t="str">
        <f t="shared" si="6"/>
        <v/>
      </c>
    </row>
    <row r="16" spans="1:14">
      <c r="A16" s="32">
        <v>7</v>
      </c>
      <c r="B16" s="32">
        <v>7</v>
      </c>
      <c r="C16" s="32">
        <v>17</v>
      </c>
      <c r="D16" s="32">
        <v>17</v>
      </c>
      <c r="E16" s="32">
        <f t="shared" si="0"/>
        <v>1</v>
      </c>
      <c r="F16" s="32">
        <f t="shared" si="1"/>
        <v>17</v>
      </c>
      <c r="G16" s="32">
        <f t="shared" si="2"/>
        <v>1</v>
      </c>
      <c r="H16" s="32">
        <f>'[8]7 класс'!L2</f>
        <v>9</v>
      </c>
      <c r="I16" s="32">
        <f t="shared" si="3"/>
        <v>0.52941176470588236</v>
      </c>
      <c r="J16" s="32">
        <f>'[8]7 класс'!M2</f>
        <v>8</v>
      </c>
      <c r="K16" s="32">
        <f t="shared" si="4"/>
        <v>0.47058823529411764</v>
      </c>
      <c r="L16" s="32">
        <f>'[8]7 класс'!N2</f>
        <v>0</v>
      </c>
      <c r="M16" s="32">
        <f t="shared" si="5"/>
        <v>0</v>
      </c>
      <c r="N16" s="32" t="str">
        <f t="shared" si="6"/>
        <v/>
      </c>
    </row>
    <row r="17" spans="1:14">
      <c r="A17" s="32">
        <v>8</v>
      </c>
      <c r="B17" s="32">
        <v>8</v>
      </c>
      <c r="C17" s="32">
        <v>26</v>
      </c>
      <c r="D17" s="32">
        <v>26</v>
      </c>
      <c r="E17" s="32">
        <f t="shared" si="0"/>
        <v>1</v>
      </c>
      <c r="F17" s="32">
        <f t="shared" si="1"/>
        <v>26</v>
      </c>
      <c r="G17" s="32">
        <f t="shared" si="2"/>
        <v>1</v>
      </c>
      <c r="H17" s="32">
        <f>'[8]8 класс'!L2</f>
        <v>5</v>
      </c>
      <c r="I17" s="32">
        <f t="shared" si="3"/>
        <v>0.19230769230769232</v>
      </c>
      <c r="J17" s="32">
        <f>'[8]8 класс'!M2</f>
        <v>20</v>
      </c>
      <c r="K17" s="32">
        <f t="shared" si="4"/>
        <v>0.76923076923076927</v>
      </c>
      <c r="L17" s="32">
        <f>'[8]8 класс'!N2</f>
        <v>1</v>
      </c>
      <c r="M17" s="32">
        <f t="shared" si="5"/>
        <v>3.8461538461538464E-2</v>
      </c>
      <c r="N17" s="32" t="str">
        <f t="shared" si="6"/>
        <v/>
      </c>
    </row>
    <row r="18" spans="1:14">
      <c r="A18" s="32">
        <v>9</v>
      </c>
      <c r="B18" s="32">
        <v>9</v>
      </c>
      <c r="C18" s="32">
        <v>22</v>
      </c>
      <c r="D18" s="32">
        <v>21</v>
      </c>
      <c r="E18" s="32">
        <f t="shared" si="0"/>
        <v>0.95454545454545459</v>
      </c>
      <c r="F18" s="32">
        <f t="shared" si="1"/>
        <v>21</v>
      </c>
      <c r="G18" s="32">
        <f t="shared" si="2"/>
        <v>1</v>
      </c>
      <c r="H18" s="32">
        <f>'[8]9 класс'!L2</f>
        <v>5</v>
      </c>
      <c r="I18" s="32">
        <f t="shared" si="3"/>
        <v>0.23809523809523808</v>
      </c>
      <c r="J18" s="32">
        <f>'[8]9 класс'!M2</f>
        <v>13</v>
      </c>
      <c r="K18" s="32">
        <f t="shared" si="4"/>
        <v>0.61904761904761907</v>
      </c>
      <c r="L18" s="32">
        <f>'[8]9 класс'!N2</f>
        <v>3</v>
      </c>
      <c r="M18" s="32">
        <f t="shared" si="5"/>
        <v>0.14285714285714285</v>
      </c>
      <c r="N18" s="32" t="str">
        <f t="shared" si="6"/>
        <v/>
      </c>
    </row>
    <row r="19" spans="1:14">
      <c r="A19" s="32">
        <v>10</v>
      </c>
      <c r="B19" s="32">
        <v>10</v>
      </c>
      <c r="C19" s="32">
        <v>6</v>
      </c>
      <c r="D19" s="32">
        <v>6</v>
      </c>
      <c r="E19" s="32">
        <f t="shared" si="0"/>
        <v>1</v>
      </c>
      <c r="F19" s="32">
        <f t="shared" si="1"/>
        <v>6</v>
      </c>
      <c r="G19" s="32">
        <f t="shared" si="2"/>
        <v>1</v>
      </c>
      <c r="H19" s="32">
        <f>'[8]10 класс'!L2</f>
        <v>3</v>
      </c>
      <c r="I19" s="32">
        <f t="shared" si="3"/>
        <v>0.5</v>
      </c>
      <c r="J19" s="32">
        <f>'[8]10 класс'!M2</f>
        <v>2</v>
      </c>
      <c r="K19" s="32">
        <f t="shared" si="4"/>
        <v>0.33333333333333331</v>
      </c>
      <c r="L19" s="32">
        <f>'[8]10 класс'!N2</f>
        <v>1</v>
      </c>
      <c r="M19" s="32">
        <f t="shared" si="5"/>
        <v>0.16666666666666666</v>
      </c>
      <c r="N19" s="32" t="str">
        <f t="shared" si="6"/>
        <v/>
      </c>
    </row>
    <row r="20" spans="1:14">
      <c r="A20" s="32">
        <v>11</v>
      </c>
      <c r="B20" s="32">
        <v>11</v>
      </c>
      <c r="C20" s="32">
        <v>7</v>
      </c>
      <c r="D20" s="32">
        <v>5</v>
      </c>
      <c r="E20" s="32">
        <f t="shared" si="0"/>
        <v>0.7142857142857143</v>
      </c>
      <c r="F20" s="32">
        <f t="shared" si="1"/>
        <v>5</v>
      </c>
      <c r="G20" s="32">
        <f t="shared" si="2"/>
        <v>1</v>
      </c>
      <c r="H20" s="32">
        <f>'[8]11 класс'!L2</f>
        <v>1</v>
      </c>
      <c r="I20" s="32">
        <f t="shared" si="3"/>
        <v>0.2</v>
      </c>
      <c r="J20" s="32">
        <f>'[8]11 класс'!M2</f>
        <v>1</v>
      </c>
      <c r="K20" s="32">
        <f t="shared" si="4"/>
        <v>0.2</v>
      </c>
      <c r="L20" s="32">
        <f>'[8]11 класс'!N2</f>
        <v>3</v>
      </c>
      <c r="M20" s="32">
        <f t="shared" si="5"/>
        <v>0.6</v>
      </c>
      <c r="N20" s="32" t="str">
        <f t="shared" si="6"/>
        <v/>
      </c>
    </row>
    <row r="21" spans="1:14">
      <c r="A21" s="66" t="s">
        <v>8</v>
      </c>
      <c r="B21" s="66"/>
      <c r="C21" s="32">
        <f>SUM(C10:C20)</f>
        <v>204</v>
      </c>
      <c r="D21" s="32">
        <f>SUM(D10:D20)</f>
        <v>198</v>
      </c>
      <c r="E21" s="32">
        <f t="shared" si="0"/>
        <v>0.97058823529411764</v>
      </c>
      <c r="F21" s="32">
        <f>SUM(F10:F20)</f>
        <v>190</v>
      </c>
      <c r="G21" s="32">
        <f t="shared" si="2"/>
        <v>0.95959595959595956</v>
      </c>
      <c r="H21" s="32">
        <f>SUM(H10:H20)</f>
        <v>52</v>
      </c>
      <c r="I21" s="32">
        <f t="shared" si="3"/>
        <v>0.27368421052631581</v>
      </c>
      <c r="J21" s="32">
        <f>SUM(J10:J20)</f>
        <v>122</v>
      </c>
      <c r="K21" s="32">
        <f t="shared" si="4"/>
        <v>0.64210526315789473</v>
      </c>
      <c r="L21" s="32">
        <f>SUM(L10:L20)</f>
        <v>16</v>
      </c>
      <c r="M21" s="32">
        <f t="shared" si="5"/>
        <v>8.4210526315789472E-2</v>
      </c>
      <c r="N21" s="32" t="str">
        <f t="shared" si="6"/>
        <v/>
      </c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6">
    <mergeCell ref="A21:B21"/>
    <mergeCell ref="A1:N1"/>
    <mergeCell ref="A2:A9"/>
    <mergeCell ref="B2:B8"/>
    <mergeCell ref="C2:C8"/>
    <mergeCell ref="D2:E4"/>
    <mergeCell ref="F2:G4"/>
    <mergeCell ref="H2:M4"/>
    <mergeCell ref="N2:N8"/>
    <mergeCell ref="D5:D8"/>
    <mergeCell ref="E5:E8"/>
    <mergeCell ref="F5:F8"/>
    <mergeCell ref="G5:G8"/>
    <mergeCell ref="H5:I7"/>
    <mergeCell ref="J5:K7"/>
    <mergeCell ref="L5:M7"/>
  </mergeCells>
  <dataValidations count="6">
    <dataValidation type="whole" operator="lessThanOrEqual" allowBlank="1" showInputMessage="1" showErrorMessage="1" error="Количество обучающихся с основной группой здоровья не может превышать количество обучающихся в ОО" sqref="D10:D20">
      <formula1>C10</formula1>
    </dataValidation>
    <dataValidation type="whole" operator="lessThanOrEqual" allowBlank="1" showInputMessage="1" showErrorMessage="1" error="Количество сдавших тест не может превышать количество обучающихся с основной группой здоровья" sqref="F11:F20">
      <formula1>D11</formula1>
    </dataValidation>
    <dataValidation type="whole" operator="lessThanOrEqual" allowBlank="1" showInputMessage="1" showErrorMessage="1" error="Количество обучающихся с высоким уровнем физической подготовленности не может превышать количество обучающихся с основной группой здоровья" sqref="L10:L20">
      <formula1>D10</formula1>
    </dataValidation>
    <dataValidation type="whole" operator="lessThanOrEqual" showInputMessage="1" showErrorMessage="1" error="Количество сдавших тест не может превышать количество обучающихся с основной группой здоровья" sqref="F10">
      <formula1>D10</formula1>
    </dataValidation>
    <dataValidation type="whole" operator="lessThanOrEqual" allowBlank="1" showInputMessage="1" showErrorMessage="1" error="Количество обучающихся с низким уровнем физической подготовленности не может превышать количество обучающихся с основной группой здоровья" sqref="H10:H20">
      <formula1>D10</formula1>
    </dataValidation>
    <dataValidation type="whole" operator="lessThanOrEqual" allowBlank="1" showInputMessage="1" showErrorMessage="1" error="Количество обучающихся с средним уровнем физической подготовленности не может превышать количество обучающихся с основной группой здоровья" sqref="J10:J20">
      <formula1>D10</formula1>
    </dataValidation>
  </dataValidation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21"/>
  <sheetViews>
    <sheetView workbookViewId="0">
      <pane ySplit="9" topLeftCell="A10" activePane="bottomLeft" state="frozen"/>
      <selection pane="bottomLeft" activeCell="E10" sqref="E10"/>
    </sheetView>
  </sheetViews>
  <sheetFormatPr defaultColWidth="9.140625" defaultRowHeight="15"/>
  <cols>
    <col min="1" max="2" width="9.140625" style="1"/>
    <col min="3" max="3" width="18.85546875" style="1" customWidth="1"/>
    <col min="4" max="4" width="9.140625" style="1"/>
    <col min="5" max="5" width="16" style="1" customWidth="1"/>
    <col min="6" max="6" width="9.140625" style="1"/>
    <col min="7" max="7" width="12" style="2" customWidth="1"/>
    <col min="8" max="8" width="9" style="1" customWidth="1"/>
    <col min="9" max="9" width="11.28515625" style="1" customWidth="1"/>
    <col min="10" max="13" width="9.140625" style="1"/>
    <col min="14" max="14" width="12.28515625" style="1" customWidth="1"/>
    <col min="15" max="16384" width="9.140625" style="1"/>
  </cols>
  <sheetData>
    <row r="1" spans="1:14" ht="78" customHeight="1">
      <c r="A1" s="35" t="s">
        <v>12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15" customHeight="1">
      <c r="A2" s="40" t="s">
        <v>11</v>
      </c>
      <c r="B2" s="44" t="s">
        <v>4</v>
      </c>
      <c r="C2" s="44" t="s">
        <v>14</v>
      </c>
      <c r="D2" s="44" t="s">
        <v>0</v>
      </c>
      <c r="E2" s="44"/>
      <c r="F2" s="44" t="s">
        <v>3</v>
      </c>
      <c r="G2" s="44"/>
      <c r="H2" s="44" t="s">
        <v>10</v>
      </c>
      <c r="I2" s="44"/>
      <c r="J2" s="44"/>
      <c r="K2" s="44"/>
      <c r="L2" s="44"/>
      <c r="M2" s="44"/>
      <c r="N2" s="37" t="s">
        <v>13</v>
      </c>
    </row>
    <row r="3" spans="1:14" ht="15" customHeight="1">
      <c r="A3" s="41"/>
      <c r="B3" s="44"/>
      <c r="C3" s="44"/>
      <c r="D3" s="44"/>
      <c r="E3" s="44"/>
      <c r="F3" s="45"/>
      <c r="G3" s="45"/>
      <c r="H3" s="45"/>
      <c r="I3" s="45"/>
      <c r="J3" s="45"/>
      <c r="K3" s="45"/>
      <c r="L3" s="45"/>
      <c r="M3" s="45"/>
      <c r="N3" s="38"/>
    </row>
    <row r="4" spans="1:14" ht="87" customHeight="1">
      <c r="A4" s="41"/>
      <c r="B4" s="44"/>
      <c r="C4" s="44"/>
      <c r="D4" s="44"/>
      <c r="E4" s="44"/>
      <c r="F4" s="45"/>
      <c r="G4" s="45"/>
      <c r="H4" s="45"/>
      <c r="I4" s="45"/>
      <c r="J4" s="45"/>
      <c r="K4" s="45"/>
      <c r="L4" s="45"/>
      <c r="M4" s="45"/>
      <c r="N4" s="38"/>
    </row>
    <row r="5" spans="1:14" ht="51" customHeight="1">
      <c r="A5" s="41"/>
      <c r="B5" s="44"/>
      <c r="C5" s="44"/>
      <c r="D5" s="46" t="s">
        <v>1</v>
      </c>
      <c r="E5" s="46" t="s">
        <v>9</v>
      </c>
      <c r="F5" s="46" t="s">
        <v>1</v>
      </c>
      <c r="G5" s="48" t="s">
        <v>2</v>
      </c>
      <c r="H5" s="44" t="s">
        <v>7</v>
      </c>
      <c r="I5" s="44"/>
      <c r="J5" s="44" t="s">
        <v>6</v>
      </c>
      <c r="K5" s="44"/>
      <c r="L5" s="44" t="s">
        <v>5</v>
      </c>
      <c r="M5" s="44"/>
      <c r="N5" s="38"/>
    </row>
    <row r="6" spans="1:14">
      <c r="A6" s="41"/>
      <c r="B6" s="44"/>
      <c r="C6" s="44"/>
      <c r="D6" s="47"/>
      <c r="E6" s="47"/>
      <c r="F6" s="47"/>
      <c r="G6" s="49"/>
      <c r="H6" s="44"/>
      <c r="I6" s="44"/>
      <c r="J6" s="44"/>
      <c r="K6" s="44"/>
      <c r="L6" s="44"/>
      <c r="M6" s="44"/>
      <c r="N6" s="38"/>
    </row>
    <row r="7" spans="1:14">
      <c r="A7" s="41"/>
      <c r="B7" s="44"/>
      <c r="C7" s="44"/>
      <c r="D7" s="47"/>
      <c r="E7" s="47"/>
      <c r="F7" s="47"/>
      <c r="G7" s="49"/>
      <c r="H7" s="44"/>
      <c r="I7" s="44"/>
      <c r="J7" s="44"/>
      <c r="K7" s="44"/>
      <c r="L7" s="44"/>
      <c r="M7" s="44"/>
      <c r="N7" s="38"/>
    </row>
    <row r="8" spans="1:14">
      <c r="A8" s="41"/>
      <c r="B8" s="44"/>
      <c r="C8" s="44"/>
      <c r="D8" s="47"/>
      <c r="E8" s="47"/>
      <c r="F8" s="47"/>
      <c r="G8" s="49"/>
      <c r="H8" s="28" t="s">
        <v>1</v>
      </c>
      <c r="I8" s="28" t="s">
        <v>2</v>
      </c>
      <c r="J8" s="28" t="s">
        <v>1</v>
      </c>
      <c r="K8" s="28" t="s">
        <v>2</v>
      </c>
      <c r="L8" s="28" t="s">
        <v>1</v>
      </c>
      <c r="M8" s="28" t="s">
        <v>2</v>
      </c>
      <c r="N8" s="39"/>
    </row>
    <row r="9" spans="1:14">
      <c r="A9" s="42"/>
      <c r="B9" s="8">
        <v>1</v>
      </c>
      <c r="C9" s="8">
        <v>2</v>
      </c>
      <c r="D9" s="8">
        <v>3</v>
      </c>
      <c r="E9" s="8">
        <v>4</v>
      </c>
      <c r="F9" s="8">
        <v>5</v>
      </c>
      <c r="G9" s="8">
        <v>6</v>
      </c>
      <c r="H9" s="8">
        <v>7</v>
      </c>
      <c r="I9" s="8">
        <v>8</v>
      </c>
      <c r="J9" s="8">
        <v>9</v>
      </c>
      <c r="K9" s="8">
        <v>10</v>
      </c>
      <c r="L9" s="8">
        <v>11</v>
      </c>
      <c r="M9" s="8">
        <v>12</v>
      </c>
      <c r="N9" s="8">
        <v>13</v>
      </c>
    </row>
    <row r="10" spans="1:14">
      <c r="A10" s="9">
        <v>1</v>
      </c>
      <c r="B10" s="27">
        <v>1</v>
      </c>
      <c r="C10" s="3">
        <f>SUM([9]НАЧАЛО:КОНЕЦ!C10)</f>
        <v>108</v>
      </c>
      <c r="D10" s="3">
        <f>SUM([9]НАЧАЛО:КОНЕЦ!D10)</f>
        <v>99</v>
      </c>
      <c r="E10" s="11">
        <f>D10/C10</f>
        <v>0.91666666666666663</v>
      </c>
      <c r="F10" s="3">
        <f>SUM(H10+J10+L10)</f>
        <v>97</v>
      </c>
      <c r="G10" s="12">
        <f>F10/D10</f>
        <v>0.97979797979797978</v>
      </c>
      <c r="H10" s="13">
        <f>SUM([9]НАЧАЛО:КОНЕЦ!H10)</f>
        <v>4</v>
      </c>
      <c r="I10" s="14">
        <f>H10/F10</f>
        <v>4.1237113402061855E-2</v>
      </c>
      <c r="J10" s="13">
        <f>SUM([9]НАЧАЛО:КОНЕЦ!J10)</f>
        <v>45</v>
      </c>
      <c r="K10" s="14">
        <f>J10/F10</f>
        <v>0.46391752577319589</v>
      </c>
      <c r="L10" s="13">
        <f>SUM([9]НАЧАЛО:КОНЕЦ!L10)</f>
        <v>48</v>
      </c>
      <c r="M10" s="14">
        <f>L10/F10</f>
        <v>0.49484536082474229</v>
      </c>
      <c r="N10" s="4" t="str">
        <f>IF((H10+J10+L10)&gt;D10,"ОШИБКА","")</f>
        <v/>
      </c>
    </row>
    <row r="11" spans="1:14">
      <c r="A11" s="9">
        <v>2</v>
      </c>
      <c r="B11" s="27">
        <v>2</v>
      </c>
      <c r="C11" s="3">
        <f>SUM([9]НАЧАЛО:КОНЕЦ!C11)</f>
        <v>62</v>
      </c>
      <c r="D11" s="3">
        <f>SUM([9]НАЧАЛО:КОНЕЦ!D11)</f>
        <v>54</v>
      </c>
      <c r="E11" s="11">
        <f t="shared" ref="E11:E21" si="0">D11/C11</f>
        <v>0.87096774193548387</v>
      </c>
      <c r="F11" s="3">
        <f t="shared" ref="F11:F20" si="1">SUM(H11+J11+L11)</f>
        <v>51</v>
      </c>
      <c r="G11" s="12">
        <f t="shared" ref="G11:G21" si="2">F11/D11</f>
        <v>0.94444444444444442</v>
      </c>
      <c r="H11" s="13">
        <f>SUM([9]НАЧАЛО:КОНЕЦ!H11)</f>
        <v>3</v>
      </c>
      <c r="I11" s="14">
        <f t="shared" ref="I11:I21" si="3">H11/F11</f>
        <v>5.8823529411764705E-2</v>
      </c>
      <c r="J11" s="13">
        <f>SUM([9]НАЧАЛО:КОНЕЦ!J11)</f>
        <v>20</v>
      </c>
      <c r="K11" s="14">
        <f t="shared" ref="K11:K21" si="4">J11/F11</f>
        <v>0.39215686274509803</v>
      </c>
      <c r="L11" s="13">
        <f>SUM([9]НАЧАЛО:КОНЕЦ!L11)</f>
        <v>28</v>
      </c>
      <c r="M11" s="14">
        <f t="shared" ref="M11:M21" si="5">L11/F11</f>
        <v>0.5490196078431373</v>
      </c>
      <c r="N11" s="4" t="str">
        <f t="shared" ref="N11:N21" si="6">IF((H11+J11+L11)&gt;D11,"ОШИБКА","")</f>
        <v/>
      </c>
    </row>
    <row r="12" spans="1:14">
      <c r="A12" s="9">
        <v>3</v>
      </c>
      <c r="B12" s="27">
        <v>3</v>
      </c>
      <c r="C12" s="3">
        <f>SUM([9]НАЧАЛО:КОНЕЦ!C12)</f>
        <v>97</v>
      </c>
      <c r="D12" s="3">
        <f>SUM([9]НАЧАЛО:КОНЕЦ!D12)</f>
        <v>90</v>
      </c>
      <c r="E12" s="11">
        <f t="shared" si="0"/>
        <v>0.92783505154639179</v>
      </c>
      <c r="F12" s="3">
        <f t="shared" si="1"/>
        <v>78</v>
      </c>
      <c r="G12" s="12">
        <f t="shared" si="2"/>
        <v>0.8666666666666667</v>
      </c>
      <c r="H12" s="13">
        <f>SUM([9]НАЧАЛО:КОНЕЦ!H12)</f>
        <v>3</v>
      </c>
      <c r="I12" s="14">
        <f t="shared" si="3"/>
        <v>3.8461538461538464E-2</v>
      </c>
      <c r="J12" s="13">
        <f>SUM([9]НАЧАЛО:КОНЕЦ!J12)</f>
        <v>35</v>
      </c>
      <c r="K12" s="14">
        <f t="shared" si="4"/>
        <v>0.44871794871794873</v>
      </c>
      <c r="L12" s="13">
        <f>SUM([9]НАЧАЛО:КОНЕЦ!L12)</f>
        <v>40</v>
      </c>
      <c r="M12" s="14">
        <f t="shared" si="5"/>
        <v>0.51282051282051277</v>
      </c>
      <c r="N12" s="4" t="str">
        <f t="shared" si="6"/>
        <v/>
      </c>
    </row>
    <row r="13" spans="1:14">
      <c r="A13" s="9">
        <v>4</v>
      </c>
      <c r="B13" s="27">
        <v>4</v>
      </c>
      <c r="C13" s="3">
        <f>SUM([9]НАЧАЛО:КОНЕЦ!C13)</f>
        <v>87</v>
      </c>
      <c r="D13" s="3">
        <f>SUM([9]НАЧАЛО:КОНЕЦ!D13)</f>
        <v>80</v>
      </c>
      <c r="E13" s="11">
        <f t="shared" si="0"/>
        <v>0.91954022988505746</v>
      </c>
      <c r="F13" s="3">
        <f t="shared" si="1"/>
        <v>78</v>
      </c>
      <c r="G13" s="12">
        <f t="shared" si="2"/>
        <v>0.97499999999999998</v>
      </c>
      <c r="H13" s="13">
        <f>SUM([9]НАЧАЛО:КОНЕЦ!H13)</f>
        <v>5</v>
      </c>
      <c r="I13" s="14">
        <f t="shared" si="3"/>
        <v>6.4102564102564097E-2</v>
      </c>
      <c r="J13" s="13">
        <f>SUM([9]НАЧАЛО:КОНЕЦ!J13)</f>
        <v>28</v>
      </c>
      <c r="K13" s="14">
        <f t="shared" si="4"/>
        <v>0.35897435897435898</v>
      </c>
      <c r="L13" s="13">
        <f>SUM([9]НАЧАЛО:КОНЕЦ!L13)</f>
        <v>45</v>
      </c>
      <c r="M13" s="14">
        <f t="shared" si="5"/>
        <v>0.57692307692307687</v>
      </c>
      <c r="N13" s="4" t="str">
        <f t="shared" si="6"/>
        <v/>
      </c>
    </row>
    <row r="14" spans="1:14">
      <c r="A14" s="9">
        <v>5</v>
      </c>
      <c r="B14" s="27">
        <v>5</v>
      </c>
      <c r="C14" s="3">
        <f>SUM([9]НАЧАЛО:КОНЕЦ!C14)</f>
        <v>86</v>
      </c>
      <c r="D14" s="3">
        <f>SUM([9]НАЧАЛО:КОНЕЦ!D14)</f>
        <v>80</v>
      </c>
      <c r="E14" s="11">
        <f t="shared" si="0"/>
        <v>0.93023255813953487</v>
      </c>
      <c r="F14" s="3">
        <f t="shared" si="1"/>
        <v>76</v>
      </c>
      <c r="G14" s="12">
        <f t="shared" si="2"/>
        <v>0.95</v>
      </c>
      <c r="H14" s="13">
        <f>SUM([9]НАЧАЛО:КОНЕЦ!H14)</f>
        <v>5</v>
      </c>
      <c r="I14" s="14">
        <f t="shared" si="3"/>
        <v>6.5789473684210523E-2</v>
      </c>
      <c r="J14" s="13">
        <f>SUM([9]НАЧАЛО:КОНЕЦ!J14)</f>
        <v>32</v>
      </c>
      <c r="K14" s="14">
        <f t="shared" si="4"/>
        <v>0.42105263157894735</v>
      </c>
      <c r="L14" s="13">
        <f>SUM([9]НАЧАЛО:КОНЕЦ!L14)</f>
        <v>39</v>
      </c>
      <c r="M14" s="14">
        <f t="shared" si="5"/>
        <v>0.51315789473684215</v>
      </c>
      <c r="N14" s="4" t="str">
        <f t="shared" si="6"/>
        <v/>
      </c>
    </row>
    <row r="15" spans="1:14">
      <c r="A15" s="9">
        <v>6</v>
      </c>
      <c r="B15" s="27">
        <v>6</v>
      </c>
      <c r="C15" s="3">
        <f>SUM([9]НАЧАЛО:КОНЕЦ!C15)</f>
        <v>71</v>
      </c>
      <c r="D15" s="3">
        <f>SUM([9]НАЧАЛО:КОНЕЦ!D15)</f>
        <v>63</v>
      </c>
      <c r="E15" s="11">
        <f t="shared" si="0"/>
        <v>0.88732394366197187</v>
      </c>
      <c r="F15" s="3">
        <f t="shared" si="1"/>
        <v>62</v>
      </c>
      <c r="G15" s="12">
        <f t="shared" si="2"/>
        <v>0.98412698412698407</v>
      </c>
      <c r="H15" s="13">
        <f>SUM([9]НАЧАЛО:КОНЕЦ!H15)</f>
        <v>4</v>
      </c>
      <c r="I15" s="14">
        <f t="shared" si="3"/>
        <v>6.4516129032258063E-2</v>
      </c>
      <c r="J15" s="13">
        <f>SUM([9]НАЧАЛО:КОНЕЦ!J15)</f>
        <v>19</v>
      </c>
      <c r="K15" s="14">
        <f t="shared" si="4"/>
        <v>0.30645161290322581</v>
      </c>
      <c r="L15" s="13">
        <f>SUM([9]НАЧАЛО:КОНЕЦ!L15)</f>
        <v>39</v>
      </c>
      <c r="M15" s="14">
        <f t="shared" si="5"/>
        <v>0.62903225806451613</v>
      </c>
      <c r="N15" s="4" t="str">
        <f t="shared" si="6"/>
        <v/>
      </c>
    </row>
    <row r="16" spans="1:14">
      <c r="A16" s="9">
        <v>7</v>
      </c>
      <c r="B16" s="27">
        <v>7</v>
      </c>
      <c r="C16" s="3">
        <f>SUM([9]НАЧАЛО:КОНЕЦ!C16)</f>
        <v>79</v>
      </c>
      <c r="D16" s="3">
        <f>SUM([9]НАЧАЛО:КОНЕЦ!D16)</f>
        <v>72</v>
      </c>
      <c r="E16" s="11">
        <f t="shared" si="0"/>
        <v>0.91139240506329111</v>
      </c>
      <c r="F16" s="3">
        <f t="shared" si="1"/>
        <v>69</v>
      </c>
      <c r="G16" s="12">
        <f t="shared" si="2"/>
        <v>0.95833333333333337</v>
      </c>
      <c r="H16" s="13">
        <f>SUM([9]НАЧАЛО:КОНЕЦ!H16)</f>
        <v>5</v>
      </c>
      <c r="I16" s="14">
        <f t="shared" si="3"/>
        <v>7.2463768115942032E-2</v>
      </c>
      <c r="J16" s="13">
        <f>SUM([9]НАЧАЛО:КОНЕЦ!J16)</f>
        <v>18</v>
      </c>
      <c r="K16" s="14">
        <f t="shared" si="4"/>
        <v>0.2608695652173913</v>
      </c>
      <c r="L16" s="13">
        <f>SUM([9]НАЧАЛО:КОНЕЦ!L16)</f>
        <v>46</v>
      </c>
      <c r="M16" s="14">
        <f t="shared" si="5"/>
        <v>0.66666666666666663</v>
      </c>
      <c r="N16" s="4" t="str">
        <f t="shared" si="6"/>
        <v/>
      </c>
    </row>
    <row r="17" spans="1:14">
      <c r="A17" s="9">
        <v>8</v>
      </c>
      <c r="B17" s="27">
        <v>8</v>
      </c>
      <c r="C17" s="3">
        <f>SUM([9]НАЧАЛО:КОНЕЦ!C17)</f>
        <v>65</v>
      </c>
      <c r="D17" s="3">
        <f>SUM([9]НАЧАЛО:КОНЕЦ!D17)</f>
        <v>60</v>
      </c>
      <c r="E17" s="11">
        <f t="shared" si="0"/>
        <v>0.92307692307692313</v>
      </c>
      <c r="F17" s="3">
        <f t="shared" si="1"/>
        <v>57</v>
      </c>
      <c r="G17" s="12">
        <f t="shared" si="2"/>
        <v>0.95</v>
      </c>
      <c r="H17" s="13">
        <f>SUM([9]НАЧАЛО:КОНЕЦ!H17)</f>
        <v>4</v>
      </c>
      <c r="I17" s="14">
        <f t="shared" si="3"/>
        <v>7.0175438596491224E-2</v>
      </c>
      <c r="J17" s="13">
        <f>SUM([9]НАЧАЛО:КОНЕЦ!J17)</f>
        <v>15</v>
      </c>
      <c r="K17" s="14">
        <f t="shared" si="4"/>
        <v>0.26315789473684209</v>
      </c>
      <c r="L17" s="13">
        <f>SUM([9]НАЧАЛО:КОНЕЦ!L17)</f>
        <v>38</v>
      </c>
      <c r="M17" s="14">
        <f t="shared" si="5"/>
        <v>0.66666666666666663</v>
      </c>
      <c r="N17" s="4" t="str">
        <f t="shared" si="6"/>
        <v/>
      </c>
    </row>
    <row r="18" spans="1:14">
      <c r="A18" s="9">
        <v>9</v>
      </c>
      <c r="B18" s="27">
        <v>9</v>
      </c>
      <c r="C18" s="3">
        <f>SUM([9]НАЧАЛО:КОНЕЦ!C18)</f>
        <v>87</v>
      </c>
      <c r="D18" s="3">
        <f>SUM([9]НАЧАЛО:КОНЕЦ!D18)</f>
        <v>81</v>
      </c>
      <c r="E18" s="11">
        <f t="shared" si="0"/>
        <v>0.93103448275862066</v>
      </c>
      <c r="F18" s="3">
        <f t="shared" si="1"/>
        <v>78</v>
      </c>
      <c r="G18" s="12">
        <f t="shared" si="2"/>
        <v>0.96296296296296291</v>
      </c>
      <c r="H18" s="13">
        <f>SUM([9]НАЧАЛО:КОНЕЦ!H18)</f>
        <v>3</v>
      </c>
      <c r="I18" s="14">
        <f t="shared" si="3"/>
        <v>3.8461538461538464E-2</v>
      </c>
      <c r="J18" s="13">
        <f>SUM([9]НАЧАЛО:КОНЕЦ!J18)</f>
        <v>19</v>
      </c>
      <c r="K18" s="14">
        <f t="shared" si="4"/>
        <v>0.24358974358974358</v>
      </c>
      <c r="L18" s="13">
        <f>SUM([9]НАЧАЛО:КОНЕЦ!L18)</f>
        <v>56</v>
      </c>
      <c r="M18" s="14">
        <f t="shared" si="5"/>
        <v>0.71794871794871795</v>
      </c>
      <c r="N18" s="4" t="str">
        <f t="shared" si="6"/>
        <v/>
      </c>
    </row>
    <row r="19" spans="1:14">
      <c r="A19" s="9">
        <v>10</v>
      </c>
      <c r="B19" s="27">
        <v>10</v>
      </c>
      <c r="C19" s="3">
        <f>SUM([9]НАЧАЛО:КОНЕЦ!C19)</f>
        <v>36</v>
      </c>
      <c r="D19" s="3">
        <f>SUM([9]НАЧАЛО:КОНЕЦ!D19)</f>
        <v>33</v>
      </c>
      <c r="E19" s="11">
        <f t="shared" si="0"/>
        <v>0.91666666666666663</v>
      </c>
      <c r="F19" s="3">
        <f t="shared" si="1"/>
        <v>32</v>
      </c>
      <c r="G19" s="12">
        <f t="shared" si="2"/>
        <v>0.96969696969696972</v>
      </c>
      <c r="H19" s="13">
        <f>SUM([9]НАЧАЛО:КОНЕЦ!H19)</f>
        <v>2</v>
      </c>
      <c r="I19" s="14">
        <f t="shared" si="3"/>
        <v>6.25E-2</v>
      </c>
      <c r="J19" s="13">
        <f>SUM([9]НАЧАЛО:КОНЕЦ!J19)</f>
        <v>11</v>
      </c>
      <c r="K19" s="14">
        <f t="shared" si="4"/>
        <v>0.34375</v>
      </c>
      <c r="L19" s="13">
        <f>SUM([9]НАЧАЛО:КОНЕЦ!L19)</f>
        <v>19</v>
      </c>
      <c r="M19" s="14">
        <f t="shared" si="5"/>
        <v>0.59375</v>
      </c>
      <c r="N19" s="4" t="str">
        <f t="shared" si="6"/>
        <v/>
      </c>
    </row>
    <row r="20" spans="1:14">
      <c r="A20" s="9">
        <v>11</v>
      </c>
      <c r="B20" s="27">
        <v>11</v>
      </c>
      <c r="C20" s="3">
        <f>SUM([9]НАЧАЛО:КОНЕЦ!C20)</f>
        <v>27</v>
      </c>
      <c r="D20" s="3">
        <f>SUM([9]НАЧАЛО:КОНЕЦ!D20)</f>
        <v>25</v>
      </c>
      <c r="E20" s="11">
        <f t="shared" si="0"/>
        <v>0.92592592592592593</v>
      </c>
      <c r="F20" s="3">
        <f t="shared" si="1"/>
        <v>23</v>
      </c>
      <c r="G20" s="12">
        <f t="shared" si="2"/>
        <v>0.92</v>
      </c>
      <c r="H20" s="13">
        <f>SUM([9]НАЧАЛО:КОНЕЦ!H20)</f>
        <v>1</v>
      </c>
      <c r="I20" s="14">
        <f t="shared" si="3"/>
        <v>4.3478260869565216E-2</v>
      </c>
      <c r="J20" s="13">
        <f>SUM([9]НАЧАЛО:КОНЕЦ!J20)</f>
        <v>10</v>
      </c>
      <c r="K20" s="14">
        <f t="shared" si="4"/>
        <v>0.43478260869565216</v>
      </c>
      <c r="L20" s="13">
        <f>SUM([9]НАЧАЛО:КОНЕЦ!L20)</f>
        <v>12</v>
      </c>
      <c r="M20" s="14">
        <f t="shared" si="5"/>
        <v>0.52173913043478259</v>
      </c>
      <c r="N20" s="4" t="str">
        <f t="shared" si="6"/>
        <v/>
      </c>
    </row>
    <row r="21" spans="1:14">
      <c r="A21" s="43" t="s">
        <v>8</v>
      </c>
      <c r="B21" s="42"/>
      <c r="C21" s="26">
        <f>SUM(C10:C20)</f>
        <v>805</v>
      </c>
      <c r="D21" s="6">
        <f>SUM(D10:D20)</f>
        <v>737</v>
      </c>
      <c r="E21" s="11">
        <f t="shared" si="0"/>
        <v>0.915527950310559</v>
      </c>
      <c r="F21" s="6">
        <f>SUM(F10:F20)</f>
        <v>701</v>
      </c>
      <c r="G21" s="12">
        <f t="shared" si="2"/>
        <v>0.95115332428765265</v>
      </c>
      <c r="H21" s="26">
        <f>SUM(H10:H20)</f>
        <v>39</v>
      </c>
      <c r="I21" s="14">
        <f t="shared" si="3"/>
        <v>5.5634807417974323E-2</v>
      </c>
      <c r="J21" s="26">
        <f>SUM(J10:J20)</f>
        <v>252</v>
      </c>
      <c r="K21" s="14">
        <f t="shared" si="4"/>
        <v>0.3594864479315264</v>
      </c>
      <c r="L21" s="26">
        <f>SUM(L10:L20)</f>
        <v>410</v>
      </c>
      <c r="M21" s="14">
        <f t="shared" si="5"/>
        <v>0.58487874465049927</v>
      </c>
      <c r="N21" s="4" t="str">
        <f t="shared" si="6"/>
        <v/>
      </c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6">
    <mergeCell ref="A21:B21"/>
    <mergeCell ref="A1:N1"/>
    <mergeCell ref="A2:A9"/>
    <mergeCell ref="B2:B8"/>
    <mergeCell ref="C2:C8"/>
    <mergeCell ref="D2:E4"/>
    <mergeCell ref="F2:G4"/>
    <mergeCell ref="H2:M4"/>
    <mergeCell ref="N2:N8"/>
    <mergeCell ref="D5:D8"/>
    <mergeCell ref="E5:E8"/>
    <mergeCell ref="F5:F8"/>
    <mergeCell ref="G5:G8"/>
    <mergeCell ref="H5:I7"/>
    <mergeCell ref="J5:K7"/>
    <mergeCell ref="L5:M7"/>
  </mergeCells>
  <dataValidations count="5">
    <dataValidation type="whole" operator="lessThanOrEqual" allowBlank="1" showInputMessage="1" showErrorMessage="1" error="Количество обучающихся с средним уровнем физической подготовленности не может превышать количество обучающихся с основной группой здоровья" sqref="J10:J20">
      <formula1>D10</formula1>
    </dataValidation>
    <dataValidation type="whole" operator="lessThanOrEqual" allowBlank="1" showInputMessage="1" showErrorMessage="1" error="Количество обучающихся с низким уровнем физической подготовленности не может превышать количество обучающихся с основной группой здоровья" sqref="H10:H20">
      <formula1>D10</formula1>
    </dataValidation>
    <dataValidation type="whole" operator="lessThanOrEqual" showInputMessage="1" showErrorMessage="1" error="Количество сдавших тест не может превышать количество обучающихся с основной группой здоровья" sqref="F10">
      <formula1>D10</formula1>
    </dataValidation>
    <dataValidation type="whole" operator="lessThanOrEqual" allowBlank="1" showInputMessage="1" showErrorMessage="1" error="Количество обучающихся с высоким уровнем физической подготовленности не может превышать количество обучающихся с основной группой здоровья" sqref="L10:L20">
      <formula1>D10</formula1>
    </dataValidation>
    <dataValidation type="whole" operator="lessThanOrEqual" allowBlank="1" showInputMessage="1" showErrorMessage="1" error="Количество сдавших тест не может превышать количество обучающихся с основной группой здоровья" sqref="F11:F20">
      <formula1>D11</formula1>
    </dataValidation>
  </dataValidation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0070C0"/>
  </sheetPr>
  <dimension ref="A1:N21"/>
  <sheetViews>
    <sheetView workbookViewId="0">
      <pane ySplit="9" topLeftCell="A10" activePane="bottomLeft" state="frozen"/>
      <selection pane="bottomLeft" activeCell="N20" sqref="N20"/>
    </sheetView>
  </sheetViews>
  <sheetFormatPr defaultColWidth="9.140625" defaultRowHeight="15"/>
  <cols>
    <col min="1" max="2" width="9.140625" style="15"/>
    <col min="3" max="3" width="18.85546875" style="15" customWidth="1"/>
    <col min="4" max="4" width="9.140625" style="15"/>
    <col min="5" max="5" width="16" style="15" customWidth="1"/>
    <col min="6" max="6" width="9.140625" style="15"/>
    <col min="7" max="7" width="12" style="25" customWidth="1"/>
    <col min="8" max="8" width="9" style="15" customWidth="1"/>
    <col min="9" max="9" width="11.28515625" style="15" customWidth="1"/>
    <col min="10" max="13" width="9.140625" style="15"/>
    <col min="14" max="14" width="12.28515625" style="15" customWidth="1"/>
    <col min="15" max="16384" width="9.140625" style="15"/>
  </cols>
  <sheetData>
    <row r="1" spans="1:14" ht="78" customHeight="1">
      <c r="A1" s="58" t="s">
        <v>12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4" ht="15" customHeight="1">
      <c r="A2" s="60" t="s">
        <v>11</v>
      </c>
      <c r="B2" s="55" t="s">
        <v>4</v>
      </c>
      <c r="C2" s="55" t="s">
        <v>15</v>
      </c>
      <c r="D2" s="55" t="s">
        <v>0</v>
      </c>
      <c r="E2" s="55"/>
      <c r="F2" s="55" t="s">
        <v>3</v>
      </c>
      <c r="G2" s="55"/>
      <c r="H2" s="55" t="s">
        <v>10</v>
      </c>
      <c r="I2" s="55"/>
      <c r="J2" s="55"/>
      <c r="K2" s="55"/>
      <c r="L2" s="55"/>
      <c r="M2" s="55"/>
      <c r="N2" s="63" t="s">
        <v>13</v>
      </c>
    </row>
    <row r="3" spans="1:14" ht="15" customHeight="1">
      <c r="A3" s="61"/>
      <c r="B3" s="55"/>
      <c r="C3" s="55"/>
      <c r="D3" s="55"/>
      <c r="E3" s="55"/>
      <c r="F3" s="62"/>
      <c r="G3" s="62"/>
      <c r="H3" s="62"/>
      <c r="I3" s="62"/>
      <c r="J3" s="62"/>
      <c r="K3" s="62"/>
      <c r="L3" s="62"/>
      <c r="M3" s="62"/>
      <c r="N3" s="64"/>
    </row>
    <row r="4" spans="1:14" ht="87" customHeight="1">
      <c r="A4" s="61"/>
      <c r="B4" s="55"/>
      <c r="C4" s="55"/>
      <c r="D4" s="55"/>
      <c r="E4" s="55"/>
      <c r="F4" s="62"/>
      <c r="G4" s="62"/>
      <c r="H4" s="62"/>
      <c r="I4" s="62"/>
      <c r="J4" s="62"/>
      <c r="K4" s="62"/>
      <c r="L4" s="62"/>
      <c r="M4" s="62"/>
      <c r="N4" s="64"/>
    </row>
    <row r="5" spans="1:14" ht="51" customHeight="1">
      <c r="A5" s="61"/>
      <c r="B5" s="55"/>
      <c r="C5" s="55"/>
      <c r="D5" s="51" t="s">
        <v>1</v>
      </c>
      <c r="E5" s="51" t="s">
        <v>9</v>
      </c>
      <c r="F5" s="51" t="s">
        <v>1</v>
      </c>
      <c r="G5" s="53" t="s">
        <v>2</v>
      </c>
      <c r="H5" s="55" t="s">
        <v>7</v>
      </c>
      <c r="I5" s="55"/>
      <c r="J5" s="55" t="s">
        <v>6</v>
      </c>
      <c r="K5" s="55"/>
      <c r="L5" s="55" t="s">
        <v>5</v>
      </c>
      <c r="M5" s="55"/>
      <c r="N5" s="64"/>
    </row>
    <row r="6" spans="1:14">
      <c r="A6" s="61"/>
      <c r="B6" s="55"/>
      <c r="C6" s="55"/>
      <c r="D6" s="52"/>
      <c r="E6" s="52"/>
      <c r="F6" s="52"/>
      <c r="G6" s="54"/>
      <c r="H6" s="55"/>
      <c r="I6" s="55"/>
      <c r="J6" s="55"/>
      <c r="K6" s="55"/>
      <c r="L6" s="55"/>
      <c r="M6" s="55"/>
      <c r="N6" s="64"/>
    </row>
    <row r="7" spans="1:14">
      <c r="A7" s="61"/>
      <c r="B7" s="55"/>
      <c r="C7" s="55"/>
      <c r="D7" s="52"/>
      <c r="E7" s="52"/>
      <c r="F7" s="52"/>
      <c r="G7" s="54"/>
      <c r="H7" s="55"/>
      <c r="I7" s="55"/>
      <c r="J7" s="55"/>
      <c r="K7" s="55"/>
      <c r="L7" s="55"/>
      <c r="M7" s="55"/>
      <c r="N7" s="64"/>
    </row>
    <row r="8" spans="1:14">
      <c r="A8" s="61"/>
      <c r="B8" s="55"/>
      <c r="C8" s="55"/>
      <c r="D8" s="52"/>
      <c r="E8" s="52"/>
      <c r="F8" s="52"/>
      <c r="G8" s="54"/>
      <c r="H8" s="31" t="s">
        <v>1</v>
      </c>
      <c r="I8" s="31" t="s">
        <v>2</v>
      </c>
      <c r="J8" s="31" t="s">
        <v>1</v>
      </c>
      <c r="K8" s="31" t="s">
        <v>2</v>
      </c>
      <c r="L8" s="31" t="s">
        <v>1</v>
      </c>
      <c r="M8" s="31" t="s">
        <v>2</v>
      </c>
      <c r="N8" s="65"/>
    </row>
    <row r="9" spans="1:14">
      <c r="A9" s="57"/>
      <c r="B9" s="16">
        <v>1</v>
      </c>
      <c r="C9" s="16">
        <v>2</v>
      </c>
      <c r="D9" s="16">
        <v>3</v>
      </c>
      <c r="E9" s="16">
        <v>4</v>
      </c>
      <c r="F9" s="16">
        <v>5</v>
      </c>
      <c r="G9" s="16">
        <v>6</v>
      </c>
      <c r="H9" s="16">
        <v>7</v>
      </c>
      <c r="I9" s="16">
        <v>8</v>
      </c>
      <c r="J9" s="16">
        <v>9</v>
      </c>
      <c r="K9" s="16">
        <v>10</v>
      </c>
      <c r="L9" s="16">
        <v>11</v>
      </c>
      <c r="M9" s="16">
        <v>12</v>
      </c>
      <c r="N9" s="16">
        <v>13</v>
      </c>
    </row>
    <row r="10" spans="1:14">
      <c r="A10" s="17">
        <v>1</v>
      </c>
      <c r="B10" s="30">
        <v>1</v>
      </c>
      <c r="C10" s="18">
        <v>86</v>
      </c>
      <c r="D10" s="18">
        <v>57</v>
      </c>
      <c r="E10" s="19">
        <f>D10/C10</f>
        <v>0.66279069767441856</v>
      </c>
      <c r="F10" s="20">
        <f>SUM(H10+J10+L10)</f>
        <v>57</v>
      </c>
      <c r="G10" s="21">
        <f>F10/D10</f>
        <v>1</v>
      </c>
      <c r="H10" s="22">
        <f>'[10]1 класс'!J2</f>
        <v>3</v>
      </c>
      <c r="I10" s="23">
        <f>H10/F10</f>
        <v>5.2631578947368418E-2</v>
      </c>
      <c r="J10" s="22">
        <f>'[10]1 класс'!K2</f>
        <v>23</v>
      </c>
      <c r="K10" s="23">
        <f>J10/F10</f>
        <v>0.40350877192982454</v>
      </c>
      <c r="L10" s="22">
        <f>'[10]1 класс'!L2</f>
        <v>31</v>
      </c>
      <c r="M10" s="23">
        <f>L10/F10</f>
        <v>0.54385964912280704</v>
      </c>
      <c r="N10" s="4" t="str">
        <f>IF((H10+J10+L10)&gt;D10,"ОШИБКА","")</f>
        <v/>
      </c>
    </row>
    <row r="11" spans="1:14">
      <c r="A11" s="17">
        <v>2</v>
      </c>
      <c r="B11" s="30">
        <v>2</v>
      </c>
      <c r="C11" s="18">
        <v>82</v>
      </c>
      <c r="D11" s="18">
        <v>61</v>
      </c>
      <c r="E11" s="19">
        <f t="shared" ref="E11:E21" si="0">D11/C11</f>
        <v>0.74390243902439024</v>
      </c>
      <c r="F11" s="20">
        <f t="shared" ref="F11:F20" si="1">SUM(H11+J11+L11)</f>
        <v>61</v>
      </c>
      <c r="G11" s="21">
        <f t="shared" ref="G11:G21" si="2">F11/D11</f>
        <v>1</v>
      </c>
      <c r="H11" s="22">
        <f>'[10]2 класс'!J2</f>
        <v>1</v>
      </c>
      <c r="I11" s="23">
        <f t="shared" ref="I11:I21" si="3">H11/F11</f>
        <v>1.6393442622950821E-2</v>
      </c>
      <c r="J11" s="22">
        <f>'[10]2 класс'!K2</f>
        <v>43</v>
      </c>
      <c r="K11" s="23">
        <f t="shared" ref="K11:K21" si="4">J11/F11</f>
        <v>0.70491803278688525</v>
      </c>
      <c r="L11" s="22">
        <f>'[10]2 класс'!L2</f>
        <v>17</v>
      </c>
      <c r="M11" s="23">
        <f t="shared" ref="M11:M21" si="5">L11/F11</f>
        <v>0.27868852459016391</v>
      </c>
      <c r="N11" s="4" t="str">
        <f t="shared" ref="N11:N21" si="6">IF((H11+J11+L11)&gt;D11,"ОШИБКА","")</f>
        <v/>
      </c>
    </row>
    <row r="12" spans="1:14">
      <c r="A12" s="17">
        <v>3</v>
      </c>
      <c r="B12" s="30">
        <v>3</v>
      </c>
      <c r="C12" s="18">
        <v>86</v>
      </c>
      <c r="D12" s="18">
        <v>85</v>
      </c>
      <c r="E12" s="19">
        <f t="shared" si="0"/>
        <v>0.98837209302325579</v>
      </c>
      <c r="F12" s="20">
        <f t="shared" si="1"/>
        <v>83</v>
      </c>
      <c r="G12" s="21">
        <f t="shared" si="2"/>
        <v>0.97647058823529409</v>
      </c>
      <c r="H12" s="22">
        <f>'[10]3 класс'!J2</f>
        <v>0</v>
      </c>
      <c r="I12" s="23">
        <f t="shared" si="3"/>
        <v>0</v>
      </c>
      <c r="J12" s="22">
        <f>'[10]3 класс'!K2</f>
        <v>25</v>
      </c>
      <c r="K12" s="23">
        <f t="shared" si="4"/>
        <v>0.30120481927710846</v>
      </c>
      <c r="L12" s="22">
        <f>'[10]3 класс'!L2</f>
        <v>58</v>
      </c>
      <c r="M12" s="23">
        <f t="shared" si="5"/>
        <v>0.6987951807228916</v>
      </c>
      <c r="N12" s="4" t="str">
        <f t="shared" si="6"/>
        <v/>
      </c>
    </row>
    <row r="13" spans="1:14">
      <c r="A13" s="17">
        <v>4</v>
      </c>
      <c r="B13" s="30">
        <v>4</v>
      </c>
      <c r="C13" s="18">
        <v>69</v>
      </c>
      <c r="D13" s="18">
        <v>58</v>
      </c>
      <c r="E13" s="19">
        <f t="shared" si="0"/>
        <v>0.84057971014492749</v>
      </c>
      <c r="F13" s="20">
        <f t="shared" si="1"/>
        <v>58</v>
      </c>
      <c r="G13" s="21">
        <f t="shared" si="2"/>
        <v>1</v>
      </c>
      <c r="H13" s="22">
        <f>'[10]4 класс'!K2</f>
        <v>0</v>
      </c>
      <c r="I13" s="23">
        <f t="shared" si="3"/>
        <v>0</v>
      </c>
      <c r="J13" s="22">
        <f>'[10]4 класс'!L2</f>
        <v>23</v>
      </c>
      <c r="K13" s="23">
        <f t="shared" si="4"/>
        <v>0.39655172413793105</v>
      </c>
      <c r="L13" s="22">
        <f>'[10]4 класс'!M2</f>
        <v>35</v>
      </c>
      <c r="M13" s="23">
        <f t="shared" si="5"/>
        <v>0.60344827586206895</v>
      </c>
      <c r="N13" s="4" t="str">
        <f t="shared" si="6"/>
        <v/>
      </c>
    </row>
    <row r="14" spans="1:14">
      <c r="A14" s="17">
        <v>5</v>
      </c>
      <c r="B14" s="30">
        <v>5</v>
      </c>
      <c r="C14" s="18">
        <v>76</v>
      </c>
      <c r="D14" s="18">
        <v>72</v>
      </c>
      <c r="E14" s="19">
        <f t="shared" si="0"/>
        <v>0.94736842105263153</v>
      </c>
      <c r="F14" s="20">
        <f t="shared" si="1"/>
        <v>72</v>
      </c>
      <c r="G14" s="21">
        <f t="shared" si="2"/>
        <v>1</v>
      </c>
      <c r="H14" s="22">
        <f>'[10]5 класс'!L2</f>
        <v>4</v>
      </c>
      <c r="I14" s="23">
        <f t="shared" si="3"/>
        <v>5.5555555555555552E-2</v>
      </c>
      <c r="J14" s="22">
        <f>'[10]5 класс'!M2</f>
        <v>51</v>
      </c>
      <c r="K14" s="23">
        <f t="shared" si="4"/>
        <v>0.70833333333333337</v>
      </c>
      <c r="L14" s="22">
        <f>'[10]5 класс'!N2</f>
        <v>17</v>
      </c>
      <c r="M14" s="23">
        <f t="shared" si="5"/>
        <v>0.2361111111111111</v>
      </c>
      <c r="N14" s="4" t="str">
        <f t="shared" si="6"/>
        <v/>
      </c>
    </row>
    <row r="15" spans="1:14">
      <c r="A15" s="17">
        <v>6</v>
      </c>
      <c r="B15" s="30">
        <v>6</v>
      </c>
      <c r="C15" s="18">
        <v>89</v>
      </c>
      <c r="D15" s="18">
        <v>84</v>
      </c>
      <c r="E15" s="19">
        <f t="shared" si="0"/>
        <v>0.9438202247191011</v>
      </c>
      <c r="F15" s="20">
        <f t="shared" si="1"/>
        <v>84</v>
      </c>
      <c r="G15" s="21">
        <f t="shared" si="2"/>
        <v>1</v>
      </c>
      <c r="H15" s="22">
        <f>'[10]6 класс'!L2</f>
        <v>9</v>
      </c>
      <c r="I15" s="23">
        <f t="shared" si="3"/>
        <v>0.10714285714285714</v>
      </c>
      <c r="J15" s="22">
        <f>'[10]6 класс'!M2</f>
        <v>54</v>
      </c>
      <c r="K15" s="23">
        <f t="shared" si="4"/>
        <v>0.6428571428571429</v>
      </c>
      <c r="L15" s="22">
        <f>'[10]6 класс'!N2</f>
        <v>21</v>
      </c>
      <c r="M15" s="23">
        <f t="shared" si="5"/>
        <v>0.25</v>
      </c>
      <c r="N15" s="4" t="str">
        <f t="shared" si="6"/>
        <v/>
      </c>
    </row>
    <row r="16" spans="1:14">
      <c r="A16" s="17">
        <v>7</v>
      </c>
      <c r="B16" s="30">
        <v>7</v>
      </c>
      <c r="C16" s="18">
        <v>81</v>
      </c>
      <c r="D16" s="18">
        <v>80</v>
      </c>
      <c r="E16" s="19">
        <f t="shared" si="0"/>
        <v>0.98765432098765427</v>
      </c>
      <c r="F16" s="20">
        <f t="shared" si="1"/>
        <v>79</v>
      </c>
      <c r="G16" s="21">
        <f t="shared" si="2"/>
        <v>0.98750000000000004</v>
      </c>
      <c r="H16" s="22">
        <f>'[10]7 класс'!L2</f>
        <v>10</v>
      </c>
      <c r="I16" s="23">
        <f t="shared" si="3"/>
        <v>0.12658227848101267</v>
      </c>
      <c r="J16" s="22">
        <f>'[10]7 класс'!M2</f>
        <v>46</v>
      </c>
      <c r="K16" s="23">
        <f t="shared" si="4"/>
        <v>0.58227848101265822</v>
      </c>
      <c r="L16" s="22">
        <f>'[10]7 класс'!N2</f>
        <v>23</v>
      </c>
      <c r="M16" s="23">
        <f t="shared" si="5"/>
        <v>0.29113924050632911</v>
      </c>
      <c r="N16" s="4" t="str">
        <f t="shared" si="6"/>
        <v/>
      </c>
    </row>
    <row r="17" spans="1:14">
      <c r="A17" s="17">
        <v>8</v>
      </c>
      <c r="B17" s="30">
        <v>8</v>
      </c>
      <c r="C17" s="18">
        <v>80</v>
      </c>
      <c r="D17" s="18">
        <v>73</v>
      </c>
      <c r="E17" s="19">
        <f t="shared" si="0"/>
        <v>0.91249999999999998</v>
      </c>
      <c r="F17" s="20">
        <f t="shared" si="1"/>
        <v>73</v>
      </c>
      <c r="G17" s="21">
        <f t="shared" si="2"/>
        <v>1</v>
      </c>
      <c r="H17" s="22">
        <f>'[10]8 класс'!L2</f>
        <v>16</v>
      </c>
      <c r="I17" s="23">
        <f t="shared" si="3"/>
        <v>0.21917808219178081</v>
      </c>
      <c r="J17" s="22">
        <f>'[10]8 класс'!M2</f>
        <v>34</v>
      </c>
      <c r="K17" s="23">
        <f t="shared" si="4"/>
        <v>0.46575342465753422</v>
      </c>
      <c r="L17" s="22">
        <f>'[10]8 класс'!N2</f>
        <v>23</v>
      </c>
      <c r="M17" s="23">
        <f t="shared" si="5"/>
        <v>0.31506849315068491</v>
      </c>
      <c r="N17" s="4" t="str">
        <f t="shared" si="6"/>
        <v/>
      </c>
    </row>
    <row r="18" spans="1:14">
      <c r="A18" s="17">
        <v>9</v>
      </c>
      <c r="B18" s="30">
        <v>9</v>
      </c>
      <c r="C18" s="18">
        <v>65</v>
      </c>
      <c r="D18" s="18">
        <v>63</v>
      </c>
      <c r="E18" s="19">
        <f t="shared" si="0"/>
        <v>0.96923076923076923</v>
      </c>
      <c r="F18" s="20">
        <f t="shared" si="1"/>
        <v>63</v>
      </c>
      <c r="G18" s="21">
        <f t="shared" si="2"/>
        <v>1</v>
      </c>
      <c r="H18" s="22">
        <f>'[10]9 класс'!L2</f>
        <v>8</v>
      </c>
      <c r="I18" s="23">
        <f t="shared" si="3"/>
        <v>0.12698412698412698</v>
      </c>
      <c r="J18" s="22">
        <f>'[10]9 класс'!M2</f>
        <v>31</v>
      </c>
      <c r="K18" s="23">
        <f t="shared" si="4"/>
        <v>0.49206349206349204</v>
      </c>
      <c r="L18" s="22">
        <f>'[10]9 класс'!N2</f>
        <v>24</v>
      </c>
      <c r="M18" s="23">
        <f t="shared" si="5"/>
        <v>0.38095238095238093</v>
      </c>
      <c r="N18" s="4" t="str">
        <f t="shared" si="6"/>
        <v/>
      </c>
    </row>
    <row r="19" spans="1:14">
      <c r="A19" s="17">
        <v>10</v>
      </c>
      <c r="B19" s="30">
        <v>10</v>
      </c>
      <c r="C19" s="18">
        <v>37</v>
      </c>
      <c r="D19" s="18">
        <v>35</v>
      </c>
      <c r="E19" s="19">
        <f t="shared" si="0"/>
        <v>0.94594594594594594</v>
      </c>
      <c r="F19" s="20">
        <f t="shared" si="1"/>
        <v>35</v>
      </c>
      <c r="G19" s="21">
        <f t="shared" si="2"/>
        <v>1</v>
      </c>
      <c r="H19" s="22">
        <f>'[10]10 класс'!L2</f>
        <v>5</v>
      </c>
      <c r="I19" s="23">
        <f t="shared" si="3"/>
        <v>0.14285714285714285</v>
      </c>
      <c r="J19" s="22">
        <f>'[10]10 класс'!M2</f>
        <v>17</v>
      </c>
      <c r="K19" s="23">
        <f t="shared" si="4"/>
        <v>0.48571428571428571</v>
      </c>
      <c r="L19" s="22">
        <f>'[10]10 класс'!N2</f>
        <v>13</v>
      </c>
      <c r="M19" s="23">
        <f t="shared" si="5"/>
        <v>0.37142857142857144</v>
      </c>
      <c r="N19" s="4" t="str">
        <f t="shared" si="6"/>
        <v/>
      </c>
    </row>
    <row r="20" spans="1:14">
      <c r="A20" s="17">
        <v>11</v>
      </c>
      <c r="B20" s="30">
        <v>11</v>
      </c>
      <c r="C20" s="18">
        <v>35</v>
      </c>
      <c r="D20" s="18">
        <v>31</v>
      </c>
      <c r="E20" s="19">
        <f t="shared" si="0"/>
        <v>0.88571428571428568</v>
      </c>
      <c r="F20" s="20">
        <f t="shared" si="1"/>
        <v>31</v>
      </c>
      <c r="G20" s="21">
        <f t="shared" si="2"/>
        <v>1</v>
      </c>
      <c r="H20" s="22">
        <f>'[10]11 класс'!L2</f>
        <v>3</v>
      </c>
      <c r="I20" s="23">
        <f t="shared" si="3"/>
        <v>9.6774193548387094E-2</v>
      </c>
      <c r="J20" s="22">
        <f>'[10]11 класс'!M2</f>
        <v>12</v>
      </c>
      <c r="K20" s="23">
        <f t="shared" si="4"/>
        <v>0.38709677419354838</v>
      </c>
      <c r="L20" s="22">
        <f>'[10]11 класс'!N2</f>
        <v>16</v>
      </c>
      <c r="M20" s="23">
        <f t="shared" si="5"/>
        <v>0.5161290322580645</v>
      </c>
      <c r="N20" s="4" t="str">
        <f t="shared" si="6"/>
        <v/>
      </c>
    </row>
    <row r="21" spans="1:14">
      <c r="A21" s="56" t="s">
        <v>8</v>
      </c>
      <c r="B21" s="57"/>
      <c r="C21" s="29">
        <f>SUM(C10:C20)</f>
        <v>786</v>
      </c>
      <c r="D21" s="24">
        <f>SUM(D10:D20)</f>
        <v>699</v>
      </c>
      <c r="E21" s="19">
        <f t="shared" si="0"/>
        <v>0.88931297709923662</v>
      </c>
      <c r="F21" s="24">
        <f>SUM(F10:F20)</f>
        <v>696</v>
      </c>
      <c r="G21" s="21">
        <f t="shared" si="2"/>
        <v>0.99570815450643779</v>
      </c>
      <c r="H21" s="29">
        <f>SUM(H10:H20)</f>
        <v>59</v>
      </c>
      <c r="I21" s="23">
        <f t="shared" si="3"/>
        <v>8.4770114942528729E-2</v>
      </c>
      <c r="J21" s="29">
        <f>SUM(J10:J20)</f>
        <v>359</v>
      </c>
      <c r="K21" s="23">
        <f t="shared" si="4"/>
        <v>0.51580459770114939</v>
      </c>
      <c r="L21" s="29">
        <f>SUM(L10:L20)</f>
        <v>278</v>
      </c>
      <c r="M21" s="23">
        <f t="shared" si="5"/>
        <v>0.39942528735632182</v>
      </c>
      <c r="N21" s="4" t="str">
        <f t="shared" si="6"/>
        <v/>
      </c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6">
    <mergeCell ref="A21:B21"/>
    <mergeCell ref="A1:N1"/>
    <mergeCell ref="A2:A9"/>
    <mergeCell ref="B2:B8"/>
    <mergeCell ref="C2:C8"/>
    <mergeCell ref="D2:E4"/>
    <mergeCell ref="F2:G4"/>
    <mergeCell ref="H2:M4"/>
    <mergeCell ref="N2:N8"/>
    <mergeCell ref="D5:D8"/>
    <mergeCell ref="E5:E8"/>
    <mergeCell ref="F5:F8"/>
    <mergeCell ref="G5:G8"/>
    <mergeCell ref="H5:I7"/>
    <mergeCell ref="J5:K7"/>
    <mergeCell ref="L5:M7"/>
  </mergeCells>
  <dataValidations count="6">
    <dataValidation type="whole" operator="lessThanOrEqual" allowBlank="1" showInputMessage="1" showErrorMessage="1" error="Количество обучающихся с основной группой здоровья не может превышать количество обучающихся в ОО" sqref="D10:D20">
      <formula1>C10</formula1>
    </dataValidation>
    <dataValidation type="whole" operator="lessThanOrEqual" allowBlank="1" showInputMessage="1" showErrorMessage="1" error="Количество сдавших тест не может превышать количество обучающихся с основной группой здоровья" sqref="F11:F20">
      <formula1>D11</formula1>
    </dataValidation>
    <dataValidation type="whole" operator="lessThanOrEqual" allowBlank="1" showInputMessage="1" showErrorMessage="1" error="Количество обучающихся с высоким уровнем физической подготовленности не может превышать количество обучающихся с основной группой здоровья" sqref="L10:L20">
      <formula1>D10</formula1>
    </dataValidation>
    <dataValidation type="whole" operator="lessThanOrEqual" showInputMessage="1" showErrorMessage="1" error="Количество сдавших тест не может превышать количество обучающихся с основной группой здоровья" sqref="F10">
      <formula1>D10</formula1>
    </dataValidation>
    <dataValidation type="whole" operator="lessThanOrEqual" allowBlank="1" showInputMessage="1" showErrorMessage="1" error="Количество обучающихся с низким уровнем физической подготовленности не может превышать количество обучающихся с основной группой здоровья" sqref="H10:H20">
      <formula1>D10</formula1>
    </dataValidation>
    <dataValidation type="whole" operator="lessThanOrEqual" allowBlank="1" showInputMessage="1" showErrorMessage="1" error="Количество обучающихся с средним уровнем физической подготовленности не может превышать количество обучающихся с основной группой здоровья" sqref="J10:J20">
      <formula1>D10</formula1>
    </dataValidation>
  </dataValidation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N21"/>
  <sheetViews>
    <sheetView workbookViewId="0">
      <pane ySplit="9" topLeftCell="A10" activePane="bottomLeft" state="frozen"/>
      <selection pane="bottomLeft" activeCell="C10" sqref="C10"/>
    </sheetView>
  </sheetViews>
  <sheetFormatPr defaultColWidth="9.140625" defaultRowHeight="15"/>
  <cols>
    <col min="1" max="2" width="9.140625" style="1"/>
    <col min="3" max="3" width="18.85546875" style="1" customWidth="1"/>
    <col min="4" max="4" width="9.140625" style="1"/>
    <col min="5" max="5" width="16" style="1" customWidth="1"/>
    <col min="6" max="6" width="9.140625" style="1"/>
    <col min="7" max="7" width="12" style="2" customWidth="1"/>
    <col min="8" max="8" width="9" style="1" customWidth="1"/>
    <col min="9" max="9" width="11.28515625" style="1" customWidth="1"/>
    <col min="10" max="13" width="9.140625" style="1"/>
    <col min="14" max="14" width="12.28515625" style="1" customWidth="1"/>
    <col min="15" max="16384" width="9.140625" style="1"/>
  </cols>
  <sheetData>
    <row r="1" spans="1:14" ht="78" customHeight="1">
      <c r="A1" s="35" t="s">
        <v>12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15" customHeight="1">
      <c r="A2" s="40" t="s">
        <v>11</v>
      </c>
      <c r="B2" s="44" t="s">
        <v>4</v>
      </c>
      <c r="C2" s="44" t="s">
        <v>14</v>
      </c>
      <c r="D2" s="44" t="s">
        <v>0</v>
      </c>
      <c r="E2" s="44"/>
      <c r="F2" s="44" t="s">
        <v>3</v>
      </c>
      <c r="G2" s="44"/>
      <c r="H2" s="44" t="s">
        <v>10</v>
      </c>
      <c r="I2" s="44"/>
      <c r="J2" s="44"/>
      <c r="K2" s="44"/>
      <c r="L2" s="44"/>
      <c r="M2" s="44"/>
      <c r="N2" s="37" t="s">
        <v>13</v>
      </c>
    </row>
    <row r="3" spans="1:14" ht="15" customHeight="1">
      <c r="A3" s="41"/>
      <c r="B3" s="44"/>
      <c r="C3" s="44"/>
      <c r="D3" s="44"/>
      <c r="E3" s="44"/>
      <c r="F3" s="45"/>
      <c r="G3" s="45"/>
      <c r="H3" s="45"/>
      <c r="I3" s="45"/>
      <c r="J3" s="45"/>
      <c r="K3" s="45"/>
      <c r="L3" s="45"/>
      <c r="M3" s="45"/>
      <c r="N3" s="38"/>
    </row>
    <row r="4" spans="1:14" ht="87" customHeight="1">
      <c r="A4" s="41"/>
      <c r="B4" s="44"/>
      <c r="C4" s="44"/>
      <c r="D4" s="44"/>
      <c r="E4" s="44"/>
      <c r="F4" s="45"/>
      <c r="G4" s="45"/>
      <c r="H4" s="45"/>
      <c r="I4" s="45"/>
      <c r="J4" s="45"/>
      <c r="K4" s="45"/>
      <c r="L4" s="45"/>
      <c r="M4" s="45"/>
      <c r="N4" s="38"/>
    </row>
    <row r="5" spans="1:14" ht="51" customHeight="1">
      <c r="A5" s="41"/>
      <c r="B5" s="44"/>
      <c r="C5" s="44"/>
      <c r="D5" s="46" t="s">
        <v>1</v>
      </c>
      <c r="E5" s="46" t="s">
        <v>9</v>
      </c>
      <c r="F5" s="46" t="s">
        <v>1</v>
      </c>
      <c r="G5" s="48" t="s">
        <v>2</v>
      </c>
      <c r="H5" s="44" t="s">
        <v>7</v>
      </c>
      <c r="I5" s="44"/>
      <c r="J5" s="44" t="s">
        <v>6</v>
      </c>
      <c r="K5" s="44"/>
      <c r="L5" s="44" t="s">
        <v>5</v>
      </c>
      <c r="M5" s="44"/>
      <c r="N5" s="38"/>
    </row>
    <row r="6" spans="1:14">
      <c r="A6" s="41"/>
      <c r="B6" s="44"/>
      <c r="C6" s="44"/>
      <c r="D6" s="47"/>
      <c r="E6" s="47"/>
      <c r="F6" s="47"/>
      <c r="G6" s="49"/>
      <c r="H6" s="44"/>
      <c r="I6" s="44"/>
      <c r="J6" s="44"/>
      <c r="K6" s="44"/>
      <c r="L6" s="44"/>
      <c r="M6" s="44"/>
      <c r="N6" s="38"/>
    </row>
    <row r="7" spans="1:14">
      <c r="A7" s="41"/>
      <c r="B7" s="44"/>
      <c r="C7" s="44"/>
      <c r="D7" s="47"/>
      <c r="E7" s="47"/>
      <c r="F7" s="47"/>
      <c r="G7" s="49"/>
      <c r="H7" s="44"/>
      <c r="I7" s="44"/>
      <c r="J7" s="44"/>
      <c r="K7" s="44"/>
      <c r="L7" s="44"/>
      <c r="M7" s="44"/>
      <c r="N7" s="38"/>
    </row>
    <row r="8" spans="1:14">
      <c r="A8" s="41"/>
      <c r="B8" s="44"/>
      <c r="C8" s="44"/>
      <c r="D8" s="47"/>
      <c r="E8" s="47"/>
      <c r="F8" s="47"/>
      <c r="G8" s="49"/>
      <c r="H8" s="28" t="s">
        <v>1</v>
      </c>
      <c r="I8" s="28" t="s">
        <v>2</v>
      </c>
      <c r="J8" s="28" t="s">
        <v>1</v>
      </c>
      <c r="K8" s="28" t="s">
        <v>2</v>
      </c>
      <c r="L8" s="28" t="s">
        <v>1</v>
      </c>
      <c r="M8" s="28" t="s">
        <v>2</v>
      </c>
      <c r="N8" s="39"/>
    </row>
    <row r="9" spans="1:14">
      <c r="A9" s="42"/>
      <c r="B9" s="8">
        <v>1</v>
      </c>
      <c r="C9" s="8">
        <v>2</v>
      </c>
      <c r="D9" s="8">
        <v>3</v>
      </c>
      <c r="E9" s="8">
        <v>4</v>
      </c>
      <c r="F9" s="8">
        <v>5</v>
      </c>
      <c r="G9" s="8">
        <v>6</v>
      </c>
      <c r="H9" s="8">
        <v>7</v>
      </c>
      <c r="I9" s="8">
        <v>8</v>
      </c>
      <c r="J9" s="8">
        <v>9</v>
      </c>
      <c r="K9" s="8">
        <v>10</v>
      </c>
      <c r="L9" s="8">
        <v>11</v>
      </c>
      <c r="M9" s="8">
        <v>12</v>
      </c>
      <c r="N9" s="8">
        <v>13</v>
      </c>
    </row>
    <row r="10" spans="1:14">
      <c r="A10" s="9">
        <v>1</v>
      </c>
      <c r="B10" s="27">
        <v>1</v>
      </c>
      <c r="C10" s="3">
        <f>SUM([11]НАЧАЛО:КОНЕЦ!C10)</f>
        <v>6</v>
      </c>
      <c r="D10" s="3">
        <f>SUM([11]НАЧАЛО:КОНЕЦ!D10)</f>
        <v>6</v>
      </c>
      <c r="E10" s="11">
        <f>D10/C10</f>
        <v>1</v>
      </c>
      <c r="F10" s="3">
        <f>SUM(H10+J10+L10)</f>
        <v>6</v>
      </c>
      <c r="G10" s="12">
        <f>F10/D10</f>
        <v>1</v>
      </c>
      <c r="H10" s="13">
        <f>SUM([11]НАЧАЛО:КОНЕЦ!H10)</f>
        <v>1</v>
      </c>
      <c r="I10" s="14">
        <f>H10/F10</f>
        <v>0.16666666666666666</v>
      </c>
      <c r="J10" s="13">
        <f>SUM([11]НАЧАЛО:КОНЕЦ!J10)</f>
        <v>5</v>
      </c>
      <c r="K10" s="14">
        <f>J10/F10</f>
        <v>0.83333333333333337</v>
      </c>
      <c r="L10" s="13">
        <f>SUM([11]НАЧАЛО:КОНЕЦ!L10)</f>
        <v>0</v>
      </c>
      <c r="M10" s="14">
        <f>L10/F10</f>
        <v>0</v>
      </c>
      <c r="N10" s="4" t="str">
        <f>IF((H10+J10+L10)&gt;D10,"ОШИБКА","")</f>
        <v/>
      </c>
    </row>
    <row r="11" spans="1:14">
      <c r="A11" s="9">
        <v>2</v>
      </c>
      <c r="B11" s="27">
        <v>2</v>
      </c>
      <c r="C11" s="3">
        <f>SUM([11]НАЧАЛО:КОНЕЦ!C11)</f>
        <v>6</v>
      </c>
      <c r="D11" s="3">
        <f>SUM([11]НАЧАЛО:КОНЕЦ!D11)</f>
        <v>5</v>
      </c>
      <c r="E11" s="11">
        <f t="shared" ref="E11:E21" si="0">D11/C11</f>
        <v>0.83333333333333337</v>
      </c>
      <c r="F11" s="3">
        <f t="shared" ref="F11:F20" si="1">SUM(H11+J11+L11)</f>
        <v>5</v>
      </c>
      <c r="G11" s="12">
        <f t="shared" ref="G11:G21" si="2">F11/D11</f>
        <v>1</v>
      </c>
      <c r="H11" s="13">
        <f>SUM([11]НАЧАЛО:КОНЕЦ!H11)</f>
        <v>1</v>
      </c>
      <c r="I11" s="14">
        <f t="shared" ref="I11:I21" si="3">H11/F11</f>
        <v>0.2</v>
      </c>
      <c r="J11" s="13">
        <f>SUM([11]НАЧАЛО:КОНЕЦ!J11)</f>
        <v>4</v>
      </c>
      <c r="K11" s="14">
        <f t="shared" ref="K11:K21" si="4">J11/F11</f>
        <v>0.8</v>
      </c>
      <c r="L11" s="13">
        <f>SUM([11]НАЧАЛО:КОНЕЦ!L11)</f>
        <v>0</v>
      </c>
      <c r="M11" s="14">
        <f t="shared" ref="M11:M21" si="5">L11/F11</f>
        <v>0</v>
      </c>
      <c r="N11" s="4" t="str">
        <f t="shared" ref="N11:N21" si="6">IF((H11+J11+L11)&gt;D11,"ОШИБКА","")</f>
        <v/>
      </c>
    </row>
    <row r="12" spans="1:14">
      <c r="A12" s="9">
        <v>3</v>
      </c>
      <c r="B12" s="27">
        <v>3</v>
      </c>
      <c r="C12" s="3">
        <f>SUM([11]НАЧАЛО:КОНЕЦ!C12)</f>
        <v>5</v>
      </c>
      <c r="D12" s="3">
        <f>SUM([11]НАЧАЛО:КОНЕЦ!D12)</f>
        <v>5</v>
      </c>
      <c r="E12" s="11">
        <f t="shared" si="0"/>
        <v>1</v>
      </c>
      <c r="F12" s="3">
        <f t="shared" si="1"/>
        <v>5</v>
      </c>
      <c r="G12" s="12">
        <f t="shared" si="2"/>
        <v>1</v>
      </c>
      <c r="H12" s="13">
        <f>SUM([11]НАЧАЛО:КОНЕЦ!H12)</f>
        <v>1</v>
      </c>
      <c r="I12" s="14">
        <f t="shared" si="3"/>
        <v>0.2</v>
      </c>
      <c r="J12" s="13">
        <f>SUM([11]НАЧАЛО:КОНЕЦ!J12)</f>
        <v>4</v>
      </c>
      <c r="K12" s="14">
        <f t="shared" si="4"/>
        <v>0.8</v>
      </c>
      <c r="L12" s="13">
        <f>SUM([11]НАЧАЛО:КОНЕЦ!L12)</f>
        <v>0</v>
      </c>
      <c r="M12" s="14">
        <f t="shared" si="5"/>
        <v>0</v>
      </c>
      <c r="N12" s="4" t="str">
        <f t="shared" si="6"/>
        <v/>
      </c>
    </row>
    <row r="13" spans="1:14">
      <c r="A13" s="9">
        <v>4</v>
      </c>
      <c r="B13" s="27">
        <v>4</v>
      </c>
      <c r="C13" s="3">
        <f>SUM([11]НАЧАЛО:КОНЕЦ!C13)</f>
        <v>8</v>
      </c>
      <c r="D13" s="3">
        <f>SUM([11]НАЧАЛО:КОНЕЦ!D13)</f>
        <v>8</v>
      </c>
      <c r="E13" s="11">
        <f t="shared" si="0"/>
        <v>1</v>
      </c>
      <c r="F13" s="3">
        <f t="shared" si="1"/>
        <v>8</v>
      </c>
      <c r="G13" s="12">
        <f t="shared" si="2"/>
        <v>1</v>
      </c>
      <c r="H13" s="13">
        <f>SUM([11]НАЧАЛО:КОНЕЦ!H13)</f>
        <v>0</v>
      </c>
      <c r="I13" s="14">
        <f t="shared" si="3"/>
        <v>0</v>
      </c>
      <c r="J13" s="13">
        <f>SUM([11]НАЧАЛО:КОНЕЦ!J13)</f>
        <v>8</v>
      </c>
      <c r="K13" s="14">
        <f t="shared" si="4"/>
        <v>1</v>
      </c>
      <c r="L13" s="13">
        <f>SUM([11]НАЧАЛО:КОНЕЦ!L13)</f>
        <v>0</v>
      </c>
      <c r="M13" s="14">
        <f t="shared" si="5"/>
        <v>0</v>
      </c>
      <c r="N13" s="4" t="str">
        <f t="shared" si="6"/>
        <v/>
      </c>
    </row>
    <row r="14" spans="1:14">
      <c r="A14" s="9">
        <v>5</v>
      </c>
      <c r="B14" s="27">
        <v>5</v>
      </c>
      <c r="C14" s="3">
        <f>SUM([11]НАЧАЛО:КОНЕЦ!C14)</f>
        <v>9</v>
      </c>
      <c r="D14" s="3">
        <f>SUM([11]НАЧАЛО:КОНЕЦ!D14)</f>
        <v>9</v>
      </c>
      <c r="E14" s="11">
        <f t="shared" si="0"/>
        <v>1</v>
      </c>
      <c r="F14" s="3">
        <f t="shared" si="1"/>
        <v>9</v>
      </c>
      <c r="G14" s="12">
        <f t="shared" si="2"/>
        <v>1</v>
      </c>
      <c r="H14" s="13">
        <f>SUM([11]НАЧАЛО:КОНЕЦ!H14)</f>
        <v>0</v>
      </c>
      <c r="I14" s="14">
        <f t="shared" si="3"/>
        <v>0</v>
      </c>
      <c r="J14" s="13">
        <f>SUM([11]НАЧАЛО:КОНЕЦ!J14)</f>
        <v>9</v>
      </c>
      <c r="K14" s="14">
        <f t="shared" si="4"/>
        <v>1</v>
      </c>
      <c r="L14" s="13">
        <f>SUM([11]НАЧАЛО:КОНЕЦ!L14)</f>
        <v>0</v>
      </c>
      <c r="M14" s="14">
        <f t="shared" si="5"/>
        <v>0</v>
      </c>
      <c r="N14" s="4" t="str">
        <f t="shared" si="6"/>
        <v/>
      </c>
    </row>
    <row r="15" spans="1:14">
      <c r="A15" s="9">
        <v>6</v>
      </c>
      <c r="B15" s="27">
        <v>6</v>
      </c>
      <c r="C15" s="3">
        <f>SUM([11]НАЧАЛО:КОНЕЦ!C15)</f>
        <v>12</v>
      </c>
      <c r="D15" s="3">
        <f>SUM([11]НАЧАЛО:КОНЕЦ!D15)</f>
        <v>12</v>
      </c>
      <c r="E15" s="11">
        <f t="shared" si="0"/>
        <v>1</v>
      </c>
      <c r="F15" s="3">
        <f t="shared" si="1"/>
        <v>12</v>
      </c>
      <c r="G15" s="12">
        <f t="shared" si="2"/>
        <v>1</v>
      </c>
      <c r="H15" s="13">
        <f>SUM([11]НАЧАЛО:КОНЕЦ!H15)</f>
        <v>1</v>
      </c>
      <c r="I15" s="14">
        <f t="shared" si="3"/>
        <v>8.3333333333333329E-2</v>
      </c>
      <c r="J15" s="13">
        <f>SUM([11]НАЧАЛО:КОНЕЦ!J15)</f>
        <v>11</v>
      </c>
      <c r="K15" s="14">
        <f t="shared" si="4"/>
        <v>0.91666666666666663</v>
      </c>
      <c r="L15" s="13">
        <f>SUM([11]НАЧАЛО:КОНЕЦ!L15)</f>
        <v>0</v>
      </c>
      <c r="M15" s="14">
        <f t="shared" si="5"/>
        <v>0</v>
      </c>
      <c r="N15" s="4" t="str">
        <f t="shared" si="6"/>
        <v/>
      </c>
    </row>
    <row r="16" spans="1:14">
      <c r="A16" s="9">
        <v>7</v>
      </c>
      <c r="B16" s="27">
        <v>7</v>
      </c>
      <c r="C16" s="3">
        <f>SUM([11]НАЧАЛО:КОНЕЦ!C16)</f>
        <v>7</v>
      </c>
      <c r="D16" s="3">
        <f>SUM([11]НАЧАЛО:КОНЕЦ!D16)</f>
        <v>7</v>
      </c>
      <c r="E16" s="11">
        <f t="shared" si="0"/>
        <v>1</v>
      </c>
      <c r="F16" s="3">
        <f t="shared" si="1"/>
        <v>7</v>
      </c>
      <c r="G16" s="12">
        <f t="shared" si="2"/>
        <v>1</v>
      </c>
      <c r="H16" s="13">
        <f>SUM([11]НАЧАЛО:КОНЕЦ!H16)</f>
        <v>0</v>
      </c>
      <c r="I16" s="14">
        <f t="shared" si="3"/>
        <v>0</v>
      </c>
      <c r="J16" s="13">
        <f>SUM([11]НАЧАЛО:КОНЕЦ!J16)</f>
        <v>7</v>
      </c>
      <c r="K16" s="14">
        <f t="shared" si="4"/>
        <v>1</v>
      </c>
      <c r="L16" s="13">
        <f>SUM([11]НАЧАЛО:КОНЕЦ!L16)</f>
        <v>0</v>
      </c>
      <c r="M16" s="14">
        <f t="shared" si="5"/>
        <v>0</v>
      </c>
      <c r="N16" s="4" t="str">
        <f t="shared" si="6"/>
        <v/>
      </c>
    </row>
    <row r="17" spans="1:14">
      <c r="A17" s="9">
        <v>8</v>
      </c>
      <c r="B17" s="27">
        <v>8</v>
      </c>
      <c r="C17" s="3">
        <f>SUM([11]НАЧАЛО:КОНЕЦ!C17)</f>
        <v>6</v>
      </c>
      <c r="D17" s="3">
        <f>SUM([11]НАЧАЛО:КОНЕЦ!D17)</f>
        <v>6</v>
      </c>
      <c r="E17" s="11">
        <f t="shared" si="0"/>
        <v>1</v>
      </c>
      <c r="F17" s="3">
        <f t="shared" si="1"/>
        <v>6</v>
      </c>
      <c r="G17" s="12">
        <f t="shared" si="2"/>
        <v>1</v>
      </c>
      <c r="H17" s="13">
        <f>SUM([11]НАЧАЛО:КОНЕЦ!H17)</f>
        <v>0</v>
      </c>
      <c r="I17" s="14">
        <f t="shared" si="3"/>
        <v>0</v>
      </c>
      <c r="J17" s="13">
        <f>SUM([11]НАЧАЛО:КОНЕЦ!J17)</f>
        <v>6</v>
      </c>
      <c r="K17" s="14">
        <f t="shared" si="4"/>
        <v>1</v>
      </c>
      <c r="L17" s="13">
        <f>SUM([11]НАЧАЛО:КОНЕЦ!L17)</f>
        <v>0</v>
      </c>
      <c r="M17" s="14">
        <f t="shared" si="5"/>
        <v>0</v>
      </c>
      <c r="N17" s="4" t="str">
        <f t="shared" si="6"/>
        <v/>
      </c>
    </row>
    <row r="18" spans="1:14">
      <c r="A18" s="9">
        <v>9</v>
      </c>
      <c r="B18" s="27">
        <v>9</v>
      </c>
      <c r="C18" s="3">
        <f>SUM([11]НАЧАЛО:КОНЕЦ!C18)</f>
        <v>5</v>
      </c>
      <c r="D18" s="3">
        <f>SUM([11]НАЧАЛО:КОНЕЦ!D18)</f>
        <v>5</v>
      </c>
      <c r="E18" s="11">
        <f t="shared" si="0"/>
        <v>1</v>
      </c>
      <c r="F18" s="3">
        <f t="shared" si="1"/>
        <v>5</v>
      </c>
      <c r="G18" s="12">
        <f t="shared" si="2"/>
        <v>1</v>
      </c>
      <c r="H18" s="13">
        <f>SUM([11]НАЧАЛО:КОНЕЦ!H18)</f>
        <v>0</v>
      </c>
      <c r="I18" s="14">
        <f t="shared" si="3"/>
        <v>0</v>
      </c>
      <c r="J18" s="13">
        <f>SUM([11]НАЧАЛО:КОНЕЦ!J18)</f>
        <v>5</v>
      </c>
      <c r="K18" s="14">
        <f t="shared" si="4"/>
        <v>1</v>
      </c>
      <c r="L18" s="13">
        <f>SUM([11]НАЧАЛО:КОНЕЦ!L18)</f>
        <v>0</v>
      </c>
      <c r="M18" s="14">
        <f t="shared" si="5"/>
        <v>0</v>
      </c>
      <c r="N18" s="4" t="str">
        <f t="shared" si="6"/>
        <v/>
      </c>
    </row>
    <row r="19" spans="1:14">
      <c r="A19" s="9">
        <v>10</v>
      </c>
      <c r="B19" s="27">
        <v>10</v>
      </c>
      <c r="C19" s="3">
        <f>SUM([11]НАЧАЛО:КОНЕЦ!C19)</f>
        <v>2</v>
      </c>
      <c r="D19" s="3">
        <f>SUM([11]НАЧАЛО:КОНЕЦ!D19)</f>
        <v>2</v>
      </c>
      <c r="E19" s="11">
        <f t="shared" si="0"/>
        <v>1</v>
      </c>
      <c r="F19" s="3">
        <f t="shared" si="1"/>
        <v>2</v>
      </c>
      <c r="G19" s="12">
        <f t="shared" si="2"/>
        <v>1</v>
      </c>
      <c r="H19" s="13">
        <f>SUM([11]НАЧАЛО:КОНЕЦ!H19)</f>
        <v>0</v>
      </c>
      <c r="I19" s="14">
        <f t="shared" si="3"/>
        <v>0</v>
      </c>
      <c r="J19" s="13">
        <f>SUM([11]НАЧАЛО:КОНЕЦ!J19)</f>
        <v>2</v>
      </c>
      <c r="K19" s="14">
        <f t="shared" si="4"/>
        <v>1</v>
      </c>
      <c r="L19" s="13">
        <f>SUM([11]НАЧАЛО:КОНЕЦ!L19)</f>
        <v>0</v>
      </c>
      <c r="M19" s="14">
        <f t="shared" si="5"/>
        <v>0</v>
      </c>
      <c r="N19" s="4" t="str">
        <f t="shared" si="6"/>
        <v/>
      </c>
    </row>
    <row r="20" spans="1:14">
      <c r="A20" s="9">
        <v>11</v>
      </c>
      <c r="B20" s="27">
        <v>11</v>
      </c>
      <c r="C20" s="3">
        <f>SUM([11]НАЧАЛО:КОНЕЦ!C20)</f>
        <v>66</v>
      </c>
      <c r="D20" s="3">
        <f>SUM([11]НАЧАЛО:КОНЕЦ!D20)</f>
        <v>65</v>
      </c>
      <c r="E20" s="11">
        <f t="shared" si="0"/>
        <v>0.98484848484848486</v>
      </c>
      <c r="F20" s="3">
        <f t="shared" si="1"/>
        <v>65</v>
      </c>
      <c r="G20" s="12">
        <f t="shared" si="2"/>
        <v>1</v>
      </c>
      <c r="H20" s="13">
        <f>SUM([11]НАЧАЛО:КОНЕЦ!H20)</f>
        <v>4</v>
      </c>
      <c r="I20" s="14">
        <f t="shared" si="3"/>
        <v>6.1538461538461542E-2</v>
      </c>
      <c r="J20" s="13">
        <f>SUM([11]НАЧАЛО:КОНЕЦ!J20)</f>
        <v>61</v>
      </c>
      <c r="K20" s="14">
        <f t="shared" si="4"/>
        <v>0.93846153846153846</v>
      </c>
      <c r="L20" s="13">
        <f>SUM([11]НАЧАЛО:КОНЕЦ!L20)</f>
        <v>0</v>
      </c>
      <c r="M20" s="14">
        <f t="shared" si="5"/>
        <v>0</v>
      </c>
      <c r="N20" s="4" t="str">
        <f t="shared" si="6"/>
        <v/>
      </c>
    </row>
    <row r="21" spans="1:14">
      <c r="A21" s="43" t="s">
        <v>8</v>
      </c>
      <c r="B21" s="42"/>
      <c r="C21" s="26">
        <f>SUM(C10:C20)</f>
        <v>132</v>
      </c>
      <c r="D21" s="6">
        <f>SUM(D10:D20)</f>
        <v>130</v>
      </c>
      <c r="E21" s="11">
        <f t="shared" si="0"/>
        <v>0.98484848484848486</v>
      </c>
      <c r="F21" s="6">
        <f>SUM(F10:F20)</f>
        <v>130</v>
      </c>
      <c r="G21" s="12">
        <f t="shared" si="2"/>
        <v>1</v>
      </c>
      <c r="H21" s="26">
        <f>SUM(H10:H20)</f>
        <v>8</v>
      </c>
      <c r="I21" s="14">
        <f t="shared" si="3"/>
        <v>6.1538461538461542E-2</v>
      </c>
      <c r="J21" s="26">
        <f>SUM(J10:J20)</f>
        <v>122</v>
      </c>
      <c r="K21" s="14">
        <f t="shared" si="4"/>
        <v>0.93846153846153846</v>
      </c>
      <c r="L21" s="26">
        <f>SUM(L10:L20)</f>
        <v>0</v>
      </c>
      <c r="M21" s="14">
        <f t="shared" si="5"/>
        <v>0</v>
      </c>
      <c r="N21" s="4" t="str">
        <f t="shared" si="6"/>
        <v/>
      </c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6">
    <mergeCell ref="A21:B21"/>
    <mergeCell ref="A1:N1"/>
    <mergeCell ref="A2:A9"/>
    <mergeCell ref="B2:B8"/>
    <mergeCell ref="C2:C8"/>
    <mergeCell ref="D2:E4"/>
    <mergeCell ref="F2:G4"/>
    <mergeCell ref="H2:M4"/>
    <mergeCell ref="N2:N8"/>
    <mergeCell ref="D5:D8"/>
    <mergeCell ref="E5:E8"/>
    <mergeCell ref="F5:F8"/>
    <mergeCell ref="G5:G8"/>
    <mergeCell ref="H5:I7"/>
    <mergeCell ref="J5:K7"/>
    <mergeCell ref="L5:M7"/>
  </mergeCells>
  <dataValidations count="5">
    <dataValidation type="whole" operator="lessThanOrEqual" allowBlank="1" showInputMessage="1" showErrorMessage="1" error="Количество обучающихся с средним уровнем физической подготовленности не может превышать количество обучающихся с основной группой здоровья" sqref="J10:J20">
      <formula1>D10</formula1>
    </dataValidation>
    <dataValidation type="whole" operator="lessThanOrEqual" allowBlank="1" showInputMessage="1" showErrorMessage="1" error="Количество обучающихся с низким уровнем физической подготовленности не может превышать количество обучающихся с основной группой здоровья" sqref="H10:H20">
      <formula1>D10</formula1>
    </dataValidation>
    <dataValidation type="whole" operator="lessThanOrEqual" showInputMessage="1" showErrorMessage="1" error="Количество сдавших тест не может превышать количество обучающихся с основной группой здоровья" sqref="F10">
      <formula1>D10</formula1>
    </dataValidation>
    <dataValidation type="whole" operator="lessThanOrEqual" allowBlank="1" showInputMessage="1" showErrorMessage="1" error="Количество обучающихся с высоким уровнем физической подготовленности не может превышать количество обучающихся с основной группой здоровья" sqref="L10:L20">
      <formula1>D10</formula1>
    </dataValidation>
    <dataValidation type="whole" operator="lessThanOrEqual" allowBlank="1" showInputMessage="1" showErrorMessage="1" error="Количество сдавших тест не может превышать количество обучающихся с основной группой здоровья" sqref="F11:F20">
      <formula1>D11</formula1>
    </dataValidation>
  </dataValidation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0070C0"/>
  </sheetPr>
  <dimension ref="A1:N21"/>
  <sheetViews>
    <sheetView workbookViewId="0">
      <pane ySplit="9" topLeftCell="A10" activePane="bottomLeft" state="frozen"/>
      <selection pane="bottomLeft" activeCell="N20" sqref="N20"/>
    </sheetView>
  </sheetViews>
  <sheetFormatPr defaultColWidth="9.140625" defaultRowHeight="15"/>
  <cols>
    <col min="1" max="2" width="9.140625" style="15"/>
    <col min="3" max="3" width="18.85546875" style="15" customWidth="1"/>
    <col min="4" max="4" width="9.140625" style="15"/>
    <col min="5" max="5" width="16" style="15" customWidth="1"/>
    <col min="6" max="6" width="9.140625" style="15"/>
    <col min="7" max="7" width="12" style="25" customWidth="1"/>
    <col min="8" max="8" width="9" style="15" customWidth="1"/>
    <col min="9" max="9" width="11.28515625" style="15" customWidth="1"/>
    <col min="10" max="13" width="9.140625" style="15"/>
    <col min="14" max="14" width="12.28515625" style="15" customWidth="1"/>
    <col min="15" max="16384" width="9.140625" style="15"/>
  </cols>
  <sheetData>
    <row r="1" spans="1:14" ht="78" customHeight="1">
      <c r="A1" s="58" t="s">
        <v>12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4" ht="15" customHeight="1">
      <c r="A2" s="60" t="s">
        <v>11</v>
      </c>
      <c r="B2" s="55" t="s">
        <v>4</v>
      </c>
      <c r="C2" s="55" t="s">
        <v>15</v>
      </c>
      <c r="D2" s="55" t="s">
        <v>0</v>
      </c>
      <c r="E2" s="55"/>
      <c r="F2" s="55" t="s">
        <v>3</v>
      </c>
      <c r="G2" s="55"/>
      <c r="H2" s="55" t="s">
        <v>10</v>
      </c>
      <c r="I2" s="55"/>
      <c r="J2" s="55"/>
      <c r="K2" s="55"/>
      <c r="L2" s="55"/>
      <c r="M2" s="55"/>
      <c r="N2" s="63" t="s">
        <v>13</v>
      </c>
    </row>
    <row r="3" spans="1:14" ht="15" customHeight="1">
      <c r="A3" s="61"/>
      <c r="B3" s="55"/>
      <c r="C3" s="55"/>
      <c r="D3" s="55"/>
      <c r="E3" s="55"/>
      <c r="F3" s="62"/>
      <c r="G3" s="62"/>
      <c r="H3" s="62"/>
      <c r="I3" s="62"/>
      <c r="J3" s="62"/>
      <c r="K3" s="62"/>
      <c r="L3" s="62"/>
      <c r="M3" s="62"/>
      <c r="N3" s="64"/>
    </row>
    <row r="4" spans="1:14" ht="87" customHeight="1">
      <c r="A4" s="61"/>
      <c r="B4" s="55"/>
      <c r="C4" s="55"/>
      <c r="D4" s="55"/>
      <c r="E4" s="55"/>
      <c r="F4" s="62"/>
      <c r="G4" s="62"/>
      <c r="H4" s="62"/>
      <c r="I4" s="62"/>
      <c r="J4" s="62"/>
      <c r="K4" s="62"/>
      <c r="L4" s="62"/>
      <c r="M4" s="62"/>
      <c r="N4" s="64"/>
    </row>
    <row r="5" spans="1:14" ht="51" customHeight="1">
      <c r="A5" s="61"/>
      <c r="B5" s="55"/>
      <c r="C5" s="55"/>
      <c r="D5" s="51" t="s">
        <v>1</v>
      </c>
      <c r="E5" s="51" t="s">
        <v>9</v>
      </c>
      <c r="F5" s="51" t="s">
        <v>1</v>
      </c>
      <c r="G5" s="53" t="s">
        <v>2</v>
      </c>
      <c r="H5" s="55" t="s">
        <v>7</v>
      </c>
      <c r="I5" s="55"/>
      <c r="J5" s="55" t="s">
        <v>6</v>
      </c>
      <c r="K5" s="55"/>
      <c r="L5" s="55" t="s">
        <v>5</v>
      </c>
      <c r="M5" s="55"/>
      <c r="N5" s="64"/>
    </row>
    <row r="6" spans="1:14">
      <c r="A6" s="61"/>
      <c r="B6" s="55"/>
      <c r="C6" s="55"/>
      <c r="D6" s="52"/>
      <c r="E6" s="52"/>
      <c r="F6" s="52"/>
      <c r="G6" s="54"/>
      <c r="H6" s="55"/>
      <c r="I6" s="55"/>
      <c r="J6" s="55"/>
      <c r="K6" s="55"/>
      <c r="L6" s="55"/>
      <c r="M6" s="55"/>
      <c r="N6" s="64"/>
    </row>
    <row r="7" spans="1:14">
      <c r="A7" s="61"/>
      <c r="B7" s="55"/>
      <c r="C7" s="55"/>
      <c r="D7" s="52"/>
      <c r="E7" s="52"/>
      <c r="F7" s="52"/>
      <c r="G7" s="54"/>
      <c r="H7" s="55"/>
      <c r="I7" s="55"/>
      <c r="J7" s="55"/>
      <c r="K7" s="55"/>
      <c r="L7" s="55"/>
      <c r="M7" s="55"/>
      <c r="N7" s="64"/>
    </row>
    <row r="8" spans="1:14">
      <c r="A8" s="61"/>
      <c r="B8" s="55"/>
      <c r="C8" s="55"/>
      <c r="D8" s="52"/>
      <c r="E8" s="52"/>
      <c r="F8" s="52"/>
      <c r="G8" s="54"/>
      <c r="H8" s="31" t="s">
        <v>1</v>
      </c>
      <c r="I8" s="31" t="s">
        <v>2</v>
      </c>
      <c r="J8" s="31" t="s">
        <v>1</v>
      </c>
      <c r="K8" s="31" t="s">
        <v>2</v>
      </c>
      <c r="L8" s="31" t="s">
        <v>1</v>
      </c>
      <c r="M8" s="31" t="s">
        <v>2</v>
      </c>
      <c r="N8" s="65"/>
    </row>
    <row r="9" spans="1:14">
      <c r="A9" s="57"/>
      <c r="B9" s="16">
        <v>1</v>
      </c>
      <c r="C9" s="16">
        <v>2</v>
      </c>
      <c r="D9" s="16">
        <v>3</v>
      </c>
      <c r="E9" s="16">
        <v>4</v>
      </c>
      <c r="F9" s="16">
        <v>5</v>
      </c>
      <c r="G9" s="16">
        <v>6</v>
      </c>
      <c r="H9" s="16">
        <v>7</v>
      </c>
      <c r="I9" s="16">
        <v>8</v>
      </c>
      <c r="J9" s="16">
        <v>9</v>
      </c>
      <c r="K9" s="16">
        <v>10</v>
      </c>
      <c r="L9" s="16">
        <v>11</v>
      </c>
      <c r="M9" s="16">
        <v>12</v>
      </c>
      <c r="N9" s="16">
        <v>13</v>
      </c>
    </row>
    <row r="10" spans="1:14">
      <c r="A10" s="17">
        <v>1</v>
      </c>
      <c r="B10" s="30">
        <v>1</v>
      </c>
      <c r="C10" s="18">
        <v>4</v>
      </c>
      <c r="D10" s="18">
        <v>4</v>
      </c>
      <c r="E10" s="19">
        <f>D10/C10</f>
        <v>1</v>
      </c>
      <c r="F10" s="20">
        <f>SUM(H10+J10+L10)</f>
        <v>4</v>
      </c>
      <c r="G10" s="21">
        <f>F10/D10</f>
        <v>1</v>
      </c>
      <c r="H10" s="22">
        <f>'[12]1 класс'!J2</f>
        <v>2</v>
      </c>
      <c r="I10" s="23">
        <f>H10/F10</f>
        <v>0.5</v>
      </c>
      <c r="J10" s="22">
        <f>'[12]1 класс'!K2</f>
        <v>2</v>
      </c>
      <c r="K10" s="23">
        <f>J10/F10</f>
        <v>0.5</v>
      </c>
      <c r="L10" s="22">
        <f>'[12]1 класс'!L2</f>
        <v>0</v>
      </c>
      <c r="M10" s="23">
        <f>L10/F10</f>
        <v>0</v>
      </c>
      <c r="N10" s="4" t="str">
        <f>IF((H10+J10+L10)&gt;D10,"ОШИБКА","")</f>
        <v/>
      </c>
    </row>
    <row r="11" spans="1:14">
      <c r="A11" s="17">
        <v>2</v>
      </c>
      <c r="B11" s="30">
        <v>2</v>
      </c>
      <c r="C11" s="18">
        <v>7</v>
      </c>
      <c r="D11" s="18">
        <v>7</v>
      </c>
      <c r="E11" s="19">
        <f t="shared" ref="E11:E21" si="0">D11/C11</f>
        <v>1</v>
      </c>
      <c r="F11" s="20">
        <f t="shared" ref="F11:F20" si="1">SUM(H11+J11+L11)</f>
        <v>7</v>
      </c>
      <c r="G11" s="21">
        <f t="shared" ref="G11:G21" si="2">F11/D11</f>
        <v>1</v>
      </c>
      <c r="H11" s="22">
        <f>'[12]2 класс'!J2</f>
        <v>3</v>
      </c>
      <c r="I11" s="23">
        <f t="shared" ref="I11:I21" si="3">H11/F11</f>
        <v>0.42857142857142855</v>
      </c>
      <c r="J11" s="22">
        <f>'[12]2 класс'!K2</f>
        <v>4</v>
      </c>
      <c r="K11" s="23">
        <f t="shared" ref="K11:K21" si="4">J11/F11</f>
        <v>0.5714285714285714</v>
      </c>
      <c r="L11" s="22">
        <f>'[12]2 класс'!L2</f>
        <v>0</v>
      </c>
      <c r="M11" s="23">
        <f t="shared" ref="M11:M21" si="5">L11/F11</f>
        <v>0</v>
      </c>
      <c r="N11" s="4" t="str">
        <f t="shared" ref="N11:N21" si="6">IF((H11+J11+L11)&gt;D11,"ОШИБКА","")</f>
        <v/>
      </c>
    </row>
    <row r="12" spans="1:14">
      <c r="A12" s="17">
        <v>3</v>
      </c>
      <c r="B12" s="30">
        <v>3</v>
      </c>
      <c r="C12" s="18">
        <v>6</v>
      </c>
      <c r="D12" s="18">
        <v>6</v>
      </c>
      <c r="E12" s="19">
        <f t="shared" si="0"/>
        <v>1</v>
      </c>
      <c r="F12" s="20">
        <f t="shared" si="1"/>
        <v>6</v>
      </c>
      <c r="G12" s="21">
        <f t="shared" si="2"/>
        <v>1</v>
      </c>
      <c r="H12" s="22">
        <f>'[12]3 класс'!J2</f>
        <v>0</v>
      </c>
      <c r="I12" s="23">
        <f t="shared" si="3"/>
        <v>0</v>
      </c>
      <c r="J12" s="22">
        <f>'[12]3 класс'!K2</f>
        <v>6</v>
      </c>
      <c r="K12" s="23">
        <f t="shared" si="4"/>
        <v>1</v>
      </c>
      <c r="L12" s="22">
        <f>'[12]3 класс'!L2</f>
        <v>0</v>
      </c>
      <c r="M12" s="23">
        <f t="shared" si="5"/>
        <v>0</v>
      </c>
      <c r="N12" s="4" t="str">
        <f t="shared" si="6"/>
        <v/>
      </c>
    </row>
    <row r="13" spans="1:14">
      <c r="A13" s="17">
        <v>4</v>
      </c>
      <c r="B13" s="30">
        <v>4</v>
      </c>
      <c r="C13" s="18">
        <v>3</v>
      </c>
      <c r="D13" s="18">
        <v>3</v>
      </c>
      <c r="E13" s="19">
        <f t="shared" si="0"/>
        <v>1</v>
      </c>
      <c r="F13" s="20">
        <f t="shared" si="1"/>
        <v>3</v>
      </c>
      <c r="G13" s="21">
        <f t="shared" si="2"/>
        <v>1</v>
      </c>
      <c r="H13" s="22">
        <f>'[12]4 класс'!K2</f>
        <v>1</v>
      </c>
      <c r="I13" s="23">
        <f t="shared" si="3"/>
        <v>0.33333333333333331</v>
      </c>
      <c r="J13" s="22">
        <f>'[12]4 класс'!L2</f>
        <v>2</v>
      </c>
      <c r="K13" s="23">
        <f t="shared" si="4"/>
        <v>0.66666666666666663</v>
      </c>
      <c r="L13" s="22">
        <f>'[12]4 класс'!M2</f>
        <v>0</v>
      </c>
      <c r="M13" s="23">
        <f t="shared" si="5"/>
        <v>0</v>
      </c>
      <c r="N13" s="4" t="str">
        <f t="shared" si="6"/>
        <v/>
      </c>
    </row>
    <row r="14" spans="1:14">
      <c r="A14" s="17">
        <v>5</v>
      </c>
      <c r="B14" s="30">
        <v>5</v>
      </c>
      <c r="C14" s="18">
        <v>3</v>
      </c>
      <c r="D14" s="18">
        <v>3</v>
      </c>
      <c r="E14" s="19">
        <f t="shared" si="0"/>
        <v>1</v>
      </c>
      <c r="F14" s="20">
        <f t="shared" si="1"/>
        <v>3</v>
      </c>
      <c r="G14" s="21">
        <f t="shared" si="2"/>
        <v>1</v>
      </c>
      <c r="H14" s="22">
        <f>'[12]5 класс'!L2</f>
        <v>0</v>
      </c>
      <c r="I14" s="23">
        <f t="shared" si="3"/>
        <v>0</v>
      </c>
      <c r="J14" s="22">
        <f>'[12]5 класс'!M2</f>
        <v>3</v>
      </c>
      <c r="K14" s="23">
        <f t="shared" si="4"/>
        <v>1</v>
      </c>
      <c r="L14" s="22">
        <f>'[12]5 класс'!N2</f>
        <v>0</v>
      </c>
      <c r="M14" s="23">
        <f t="shared" si="5"/>
        <v>0</v>
      </c>
      <c r="N14" s="4" t="str">
        <f t="shared" si="6"/>
        <v/>
      </c>
    </row>
    <row r="15" spans="1:14">
      <c r="A15" s="17">
        <v>6</v>
      </c>
      <c r="B15" s="30">
        <v>6</v>
      </c>
      <c r="C15" s="18">
        <v>6</v>
      </c>
      <c r="D15" s="18">
        <v>6</v>
      </c>
      <c r="E15" s="19">
        <f t="shared" si="0"/>
        <v>1</v>
      </c>
      <c r="F15" s="20">
        <f t="shared" si="1"/>
        <v>6</v>
      </c>
      <c r="G15" s="21">
        <f t="shared" si="2"/>
        <v>1</v>
      </c>
      <c r="H15" s="22">
        <f>'[12]6 класс'!L2</f>
        <v>1</v>
      </c>
      <c r="I15" s="23">
        <f t="shared" si="3"/>
        <v>0.16666666666666666</v>
      </c>
      <c r="J15" s="22">
        <f>'[12]6 класс'!M2</f>
        <v>5</v>
      </c>
      <c r="K15" s="23">
        <f t="shared" si="4"/>
        <v>0.83333333333333337</v>
      </c>
      <c r="L15" s="22">
        <f>'[12]6 класс'!N2</f>
        <v>0</v>
      </c>
      <c r="M15" s="23">
        <f t="shared" si="5"/>
        <v>0</v>
      </c>
      <c r="N15" s="4" t="str">
        <f t="shared" si="6"/>
        <v/>
      </c>
    </row>
    <row r="16" spans="1:14">
      <c r="A16" s="17">
        <v>7</v>
      </c>
      <c r="B16" s="30">
        <v>7</v>
      </c>
      <c r="C16" s="18">
        <v>7</v>
      </c>
      <c r="D16" s="18">
        <v>7</v>
      </c>
      <c r="E16" s="19">
        <f t="shared" si="0"/>
        <v>1</v>
      </c>
      <c r="F16" s="20">
        <f t="shared" si="1"/>
        <v>7</v>
      </c>
      <c r="G16" s="21">
        <f t="shared" si="2"/>
        <v>1</v>
      </c>
      <c r="H16" s="22">
        <f>'[12]7 класс'!L2</f>
        <v>1</v>
      </c>
      <c r="I16" s="23">
        <f t="shared" si="3"/>
        <v>0.14285714285714285</v>
      </c>
      <c r="J16" s="22">
        <f>'[12]7 класс'!M2</f>
        <v>6</v>
      </c>
      <c r="K16" s="23">
        <f t="shared" si="4"/>
        <v>0.8571428571428571</v>
      </c>
      <c r="L16" s="22">
        <f>'[12]7 класс'!N2</f>
        <v>0</v>
      </c>
      <c r="M16" s="23">
        <f t="shared" si="5"/>
        <v>0</v>
      </c>
      <c r="N16" s="4" t="str">
        <f t="shared" si="6"/>
        <v/>
      </c>
    </row>
    <row r="17" spans="1:14">
      <c r="A17" s="17">
        <v>8</v>
      </c>
      <c r="B17" s="30">
        <v>8</v>
      </c>
      <c r="C17" s="18">
        <v>4</v>
      </c>
      <c r="D17" s="18">
        <v>4</v>
      </c>
      <c r="E17" s="19">
        <f t="shared" si="0"/>
        <v>1</v>
      </c>
      <c r="F17" s="20">
        <f t="shared" si="1"/>
        <v>4</v>
      </c>
      <c r="G17" s="21">
        <f t="shared" si="2"/>
        <v>1</v>
      </c>
      <c r="H17" s="22">
        <f>'[12]8 класс'!L2</f>
        <v>1</v>
      </c>
      <c r="I17" s="23">
        <f t="shared" si="3"/>
        <v>0.25</v>
      </c>
      <c r="J17" s="22">
        <f>'[12]8 класс'!M2</f>
        <v>2</v>
      </c>
      <c r="K17" s="23">
        <f t="shared" si="4"/>
        <v>0.5</v>
      </c>
      <c r="L17" s="22">
        <f>'[12]8 класс'!N2</f>
        <v>1</v>
      </c>
      <c r="M17" s="23">
        <f t="shared" si="5"/>
        <v>0.25</v>
      </c>
      <c r="N17" s="4" t="str">
        <f t="shared" si="6"/>
        <v/>
      </c>
    </row>
    <row r="18" spans="1:14">
      <c r="A18" s="17">
        <v>9</v>
      </c>
      <c r="B18" s="30">
        <v>9</v>
      </c>
      <c r="C18" s="18">
        <v>6</v>
      </c>
      <c r="D18" s="18">
        <v>6</v>
      </c>
      <c r="E18" s="19">
        <f t="shared" si="0"/>
        <v>1</v>
      </c>
      <c r="F18" s="20">
        <f t="shared" si="1"/>
        <v>6</v>
      </c>
      <c r="G18" s="21">
        <f t="shared" si="2"/>
        <v>1</v>
      </c>
      <c r="H18" s="22">
        <f>'[12]9 класс'!L2</f>
        <v>0</v>
      </c>
      <c r="I18" s="23">
        <f t="shared" si="3"/>
        <v>0</v>
      </c>
      <c r="J18" s="22">
        <f>'[12]9 класс'!M2</f>
        <v>4</v>
      </c>
      <c r="K18" s="23">
        <f t="shared" si="4"/>
        <v>0.66666666666666663</v>
      </c>
      <c r="L18" s="22">
        <f>'[12]9 класс'!N2</f>
        <v>2</v>
      </c>
      <c r="M18" s="23">
        <f t="shared" si="5"/>
        <v>0.33333333333333331</v>
      </c>
      <c r="N18" s="4" t="str">
        <f t="shared" si="6"/>
        <v/>
      </c>
    </row>
    <row r="19" spans="1:14">
      <c r="A19" s="17">
        <v>10</v>
      </c>
      <c r="B19" s="30">
        <v>10</v>
      </c>
      <c r="C19" s="18">
        <v>2</v>
      </c>
      <c r="D19" s="18">
        <v>2</v>
      </c>
      <c r="E19" s="19">
        <f t="shared" si="0"/>
        <v>1</v>
      </c>
      <c r="F19" s="20">
        <f t="shared" si="1"/>
        <v>2</v>
      </c>
      <c r="G19" s="21">
        <f t="shared" si="2"/>
        <v>1</v>
      </c>
      <c r="H19" s="22">
        <f>'[12]10 класс'!L2</f>
        <v>0</v>
      </c>
      <c r="I19" s="23">
        <f t="shared" si="3"/>
        <v>0</v>
      </c>
      <c r="J19" s="22">
        <f>'[12]10 класс'!M2</f>
        <v>2</v>
      </c>
      <c r="K19" s="23">
        <f t="shared" si="4"/>
        <v>1</v>
      </c>
      <c r="L19" s="22">
        <f>'[12]10 класс'!N2</f>
        <v>0</v>
      </c>
      <c r="M19" s="23">
        <f t="shared" si="5"/>
        <v>0</v>
      </c>
      <c r="N19" s="4" t="str">
        <f t="shared" si="6"/>
        <v/>
      </c>
    </row>
    <row r="20" spans="1:14">
      <c r="A20" s="17">
        <v>11</v>
      </c>
      <c r="B20" s="30">
        <v>11</v>
      </c>
      <c r="C20" s="18">
        <v>4</v>
      </c>
      <c r="D20" s="18">
        <v>4</v>
      </c>
      <c r="E20" s="19">
        <f t="shared" si="0"/>
        <v>1</v>
      </c>
      <c r="F20" s="20">
        <f t="shared" si="1"/>
        <v>4</v>
      </c>
      <c r="G20" s="21">
        <f t="shared" si="2"/>
        <v>1</v>
      </c>
      <c r="H20" s="22">
        <f>'[12]11 класс'!L2</f>
        <v>0</v>
      </c>
      <c r="I20" s="23">
        <f t="shared" si="3"/>
        <v>0</v>
      </c>
      <c r="J20" s="22">
        <f>'[12]11 класс'!M2</f>
        <v>1</v>
      </c>
      <c r="K20" s="23">
        <f t="shared" si="4"/>
        <v>0.25</v>
      </c>
      <c r="L20" s="22">
        <f>'[12]11 класс'!N2</f>
        <v>3</v>
      </c>
      <c r="M20" s="23">
        <f t="shared" si="5"/>
        <v>0.75</v>
      </c>
      <c r="N20" s="4" t="str">
        <f t="shared" si="6"/>
        <v/>
      </c>
    </row>
    <row r="21" spans="1:14">
      <c r="A21" s="56" t="s">
        <v>8</v>
      </c>
      <c r="B21" s="57"/>
      <c r="C21" s="29">
        <f>SUM(C10:C20)</f>
        <v>52</v>
      </c>
      <c r="D21" s="24">
        <f>SUM(D10:D20)</f>
        <v>52</v>
      </c>
      <c r="E21" s="19">
        <f t="shared" si="0"/>
        <v>1</v>
      </c>
      <c r="F21" s="24">
        <f>SUM(F10:F20)</f>
        <v>52</v>
      </c>
      <c r="G21" s="21">
        <f t="shared" si="2"/>
        <v>1</v>
      </c>
      <c r="H21" s="29">
        <f>SUM(H10:H20)</f>
        <v>9</v>
      </c>
      <c r="I21" s="23">
        <f t="shared" si="3"/>
        <v>0.17307692307692307</v>
      </c>
      <c r="J21" s="29">
        <f>SUM(J10:J20)</f>
        <v>37</v>
      </c>
      <c r="K21" s="23">
        <f t="shared" si="4"/>
        <v>0.71153846153846156</v>
      </c>
      <c r="L21" s="29">
        <f>SUM(L10:L20)</f>
        <v>6</v>
      </c>
      <c r="M21" s="23">
        <f t="shared" si="5"/>
        <v>0.11538461538461539</v>
      </c>
      <c r="N21" s="4" t="str">
        <f t="shared" si="6"/>
        <v/>
      </c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6">
    <mergeCell ref="A21:B21"/>
    <mergeCell ref="A1:N1"/>
    <mergeCell ref="A2:A9"/>
    <mergeCell ref="B2:B8"/>
    <mergeCell ref="C2:C8"/>
    <mergeCell ref="D2:E4"/>
    <mergeCell ref="F2:G4"/>
    <mergeCell ref="H2:M4"/>
    <mergeCell ref="N2:N8"/>
    <mergeCell ref="D5:D8"/>
    <mergeCell ref="E5:E8"/>
    <mergeCell ref="F5:F8"/>
    <mergeCell ref="G5:G8"/>
    <mergeCell ref="H5:I7"/>
    <mergeCell ref="J5:K7"/>
    <mergeCell ref="L5:M7"/>
  </mergeCells>
  <dataValidations count="6">
    <dataValidation type="whole" operator="lessThanOrEqual" allowBlank="1" showInputMessage="1" showErrorMessage="1" error="Количество обучающихся с основной группой здоровья не может превышать количество обучающихся в ОО" sqref="D10:D20">
      <formula1>C10</formula1>
    </dataValidation>
    <dataValidation type="whole" operator="lessThanOrEqual" allowBlank="1" showInputMessage="1" showErrorMessage="1" error="Количество сдавших тест не может превышать количество обучающихся с основной группой здоровья" sqref="F11:F20">
      <formula1>D11</formula1>
    </dataValidation>
    <dataValidation type="whole" operator="lessThanOrEqual" allowBlank="1" showInputMessage="1" showErrorMessage="1" error="Количество обучающихся с высоким уровнем физической подготовленности не может превышать количество обучающихся с основной группой здоровья" sqref="L10:L20">
      <formula1>D10</formula1>
    </dataValidation>
    <dataValidation type="whole" operator="lessThanOrEqual" showInputMessage="1" showErrorMessage="1" error="Количество сдавших тест не может превышать количество обучающихся с основной группой здоровья" sqref="F10">
      <formula1>D10</formula1>
    </dataValidation>
    <dataValidation type="whole" operator="lessThanOrEqual" allowBlank="1" showInputMessage="1" showErrorMessage="1" error="Количество обучающихся с низким уровнем физической подготовленности не может превышать количество обучающихся с основной группой здоровья" sqref="H10:H20">
      <formula1>D10</formula1>
    </dataValidation>
    <dataValidation type="whole" operator="lessThanOrEqual" allowBlank="1" showInputMessage="1" showErrorMessage="1" error="Количество обучающихся с средним уровнем физической подготовленности не может превышать количество обучающихся с основной группой здоровья" sqref="J10:J20">
      <formula1>D10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0070C0"/>
  </sheetPr>
  <dimension ref="A1:N21"/>
  <sheetViews>
    <sheetView workbookViewId="0">
      <pane ySplit="9" topLeftCell="A10" activePane="bottomLeft" state="frozen"/>
      <selection pane="bottomLeft" activeCell="E20" sqref="E20"/>
    </sheetView>
  </sheetViews>
  <sheetFormatPr defaultColWidth="9.140625" defaultRowHeight="15"/>
  <cols>
    <col min="1" max="2" width="9.140625" style="15"/>
    <col min="3" max="3" width="18.85546875" style="15" customWidth="1"/>
    <col min="4" max="4" width="9.140625" style="15"/>
    <col min="5" max="5" width="16" style="15" customWidth="1"/>
    <col min="6" max="6" width="9.140625" style="15"/>
    <col min="7" max="7" width="12" style="25" customWidth="1"/>
    <col min="8" max="8" width="9" style="15" customWidth="1"/>
    <col min="9" max="9" width="11.28515625" style="15" customWidth="1"/>
    <col min="10" max="13" width="9.140625" style="15"/>
    <col min="14" max="14" width="12.28515625" style="15" customWidth="1"/>
    <col min="15" max="16384" width="9.140625" style="15"/>
  </cols>
  <sheetData>
    <row r="1" spans="1:14" ht="78" customHeight="1">
      <c r="A1" s="58" t="s">
        <v>12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4" ht="15" customHeight="1">
      <c r="A2" s="60" t="s">
        <v>11</v>
      </c>
      <c r="B2" s="55" t="s">
        <v>4</v>
      </c>
      <c r="C2" s="55" t="s">
        <v>15</v>
      </c>
      <c r="D2" s="55" t="s">
        <v>0</v>
      </c>
      <c r="E2" s="55"/>
      <c r="F2" s="55" t="s">
        <v>3</v>
      </c>
      <c r="G2" s="55"/>
      <c r="H2" s="55" t="s">
        <v>10</v>
      </c>
      <c r="I2" s="55"/>
      <c r="J2" s="55"/>
      <c r="K2" s="55"/>
      <c r="L2" s="55"/>
      <c r="M2" s="55"/>
      <c r="N2" s="63" t="s">
        <v>13</v>
      </c>
    </row>
    <row r="3" spans="1:14" ht="15" customHeight="1">
      <c r="A3" s="61"/>
      <c r="B3" s="55"/>
      <c r="C3" s="55"/>
      <c r="D3" s="55"/>
      <c r="E3" s="55"/>
      <c r="F3" s="62"/>
      <c r="G3" s="62"/>
      <c r="H3" s="62"/>
      <c r="I3" s="62"/>
      <c r="J3" s="62"/>
      <c r="K3" s="62"/>
      <c r="L3" s="62"/>
      <c r="M3" s="62"/>
      <c r="N3" s="64"/>
    </row>
    <row r="4" spans="1:14" ht="87" customHeight="1">
      <c r="A4" s="61"/>
      <c r="B4" s="55"/>
      <c r="C4" s="55"/>
      <c r="D4" s="55"/>
      <c r="E4" s="55"/>
      <c r="F4" s="62"/>
      <c r="G4" s="62"/>
      <c r="H4" s="62"/>
      <c r="I4" s="62"/>
      <c r="J4" s="62"/>
      <c r="K4" s="62"/>
      <c r="L4" s="62"/>
      <c r="M4" s="62"/>
      <c r="N4" s="64"/>
    </row>
    <row r="5" spans="1:14" ht="51" customHeight="1">
      <c r="A5" s="61"/>
      <c r="B5" s="55"/>
      <c r="C5" s="55"/>
      <c r="D5" s="51" t="s">
        <v>1</v>
      </c>
      <c r="E5" s="51" t="s">
        <v>9</v>
      </c>
      <c r="F5" s="51" t="s">
        <v>1</v>
      </c>
      <c r="G5" s="53" t="s">
        <v>2</v>
      </c>
      <c r="H5" s="55" t="s">
        <v>7</v>
      </c>
      <c r="I5" s="55"/>
      <c r="J5" s="55" t="s">
        <v>6</v>
      </c>
      <c r="K5" s="55"/>
      <c r="L5" s="55" t="s">
        <v>5</v>
      </c>
      <c r="M5" s="55"/>
      <c r="N5" s="64"/>
    </row>
    <row r="6" spans="1:14">
      <c r="A6" s="61"/>
      <c r="B6" s="55"/>
      <c r="C6" s="55"/>
      <c r="D6" s="52"/>
      <c r="E6" s="52"/>
      <c r="F6" s="52"/>
      <c r="G6" s="54"/>
      <c r="H6" s="55"/>
      <c r="I6" s="55"/>
      <c r="J6" s="55"/>
      <c r="K6" s="55"/>
      <c r="L6" s="55"/>
      <c r="M6" s="55"/>
      <c r="N6" s="64"/>
    </row>
    <row r="7" spans="1:14">
      <c r="A7" s="61"/>
      <c r="B7" s="55"/>
      <c r="C7" s="55"/>
      <c r="D7" s="52"/>
      <c r="E7" s="52"/>
      <c r="F7" s="52"/>
      <c r="G7" s="54"/>
      <c r="H7" s="55"/>
      <c r="I7" s="55"/>
      <c r="J7" s="55"/>
      <c r="K7" s="55"/>
      <c r="L7" s="55"/>
      <c r="M7" s="55"/>
      <c r="N7" s="64"/>
    </row>
    <row r="8" spans="1:14">
      <c r="A8" s="61"/>
      <c r="B8" s="55"/>
      <c r="C8" s="55"/>
      <c r="D8" s="52"/>
      <c r="E8" s="52"/>
      <c r="F8" s="52"/>
      <c r="G8" s="54"/>
      <c r="H8" s="31" t="s">
        <v>1</v>
      </c>
      <c r="I8" s="31" t="s">
        <v>2</v>
      </c>
      <c r="J8" s="31" t="s">
        <v>1</v>
      </c>
      <c r="K8" s="31" t="s">
        <v>2</v>
      </c>
      <c r="L8" s="31" t="s">
        <v>1</v>
      </c>
      <c r="M8" s="31" t="s">
        <v>2</v>
      </c>
      <c r="N8" s="65"/>
    </row>
    <row r="9" spans="1:14">
      <c r="A9" s="57"/>
      <c r="B9" s="16">
        <v>1</v>
      </c>
      <c r="C9" s="16">
        <v>2</v>
      </c>
      <c r="D9" s="16">
        <v>3</v>
      </c>
      <c r="E9" s="16">
        <v>4</v>
      </c>
      <c r="F9" s="16">
        <v>5</v>
      </c>
      <c r="G9" s="16">
        <v>6</v>
      </c>
      <c r="H9" s="16">
        <v>7</v>
      </c>
      <c r="I9" s="16">
        <v>8</v>
      </c>
      <c r="J9" s="16">
        <v>9</v>
      </c>
      <c r="K9" s="16">
        <v>10</v>
      </c>
      <c r="L9" s="16">
        <v>11</v>
      </c>
      <c r="M9" s="16">
        <v>12</v>
      </c>
      <c r="N9" s="16">
        <v>13</v>
      </c>
    </row>
    <row r="10" spans="1:14">
      <c r="A10" s="17">
        <v>1</v>
      </c>
      <c r="B10" s="30">
        <v>1</v>
      </c>
      <c r="C10" s="18">
        <v>15</v>
      </c>
      <c r="D10" s="18">
        <v>15</v>
      </c>
      <c r="E10" s="19">
        <f>D10/C10</f>
        <v>1</v>
      </c>
      <c r="F10" s="20">
        <f>SUM(H10+J10+L10)</f>
        <v>15</v>
      </c>
      <c r="G10" s="21">
        <f>F10/D10</f>
        <v>1</v>
      </c>
      <c r="H10" s="22">
        <f>'[13]1 класс'!J2</f>
        <v>2</v>
      </c>
      <c r="I10" s="23">
        <f>H10/F10</f>
        <v>0.13333333333333333</v>
      </c>
      <c r="J10" s="22">
        <f>'[13]1 класс'!K2</f>
        <v>12</v>
      </c>
      <c r="K10" s="23">
        <f>J10/F10</f>
        <v>0.8</v>
      </c>
      <c r="L10" s="22">
        <f>'[13]1 класс'!L2</f>
        <v>1</v>
      </c>
      <c r="M10" s="23">
        <f>L10/F10</f>
        <v>6.6666666666666666E-2</v>
      </c>
      <c r="N10" s="4" t="str">
        <f>IF((H10+J10+L10)&gt;D10,"ОШИБКА","")</f>
        <v/>
      </c>
    </row>
    <row r="11" spans="1:14">
      <c r="A11" s="17">
        <v>2</v>
      </c>
      <c r="B11" s="30">
        <v>2</v>
      </c>
      <c r="C11" s="18">
        <v>13</v>
      </c>
      <c r="D11" s="18">
        <v>13</v>
      </c>
      <c r="E11" s="19">
        <f t="shared" ref="E11:E21" si="0">D11/C11</f>
        <v>1</v>
      </c>
      <c r="F11" s="20">
        <f t="shared" ref="F11:F20" si="1">SUM(H11+J11+L11)</f>
        <v>13</v>
      </c>
      <c r="G11" s="21">
        <f t="shared" ref="G11:G21" si="2">F11/D11</f>
        <v>1</v>
      </c>
      <c r="H11" s="22">
        <f>'[13]2 класс'!J2</f>
        <v>2</v>
      </c>
      <c r="I11" s="23">
        <f t="shared" ref="I11:I21" si="3">H11/F11</f>
        <v>0.15384615384615385</v>
      </c>
      <c r="J11" s="22">
        <f>'[13]2 класс'!K2</f>
        <v>10</v>
      </c>
      <c r="K11" s="23">
        <f t="shared" ref="K11:K21" si="4">J11/F11</f>
        <v>0.76923076923076927</v>
      </c>
      <c r="L11" s="22">
        <f>'[13]2 класс'!L2</f>
        <v>1</v>
      </c>
      <c r="M11" s="23">
        <f t="shared" ref="M11:M21" si="5">L11/F11</f>
        <v>7.6923076923076927E-2</v>
      </c>
      <c r="N11" s="4" t="str">
        <f t="shared" ref="N11:N21" si="6">IF((H11+J11+L11)&gt;D11,"ОШИБКА","")</f>
        <v/>
      </c>
    </row>
    <row r="12" spans="1:14">
      <c r="A12" s="17">
        <v>3</v>
      </c>
      <c r="B12" s="30">
        <v>3</v>
      </c>
      <c r="C12" s="18">
        <v>14</v>
      </c>
      <c r="D12" s="18">
        <v>14</v>
      </c>
      <c r="E12" s="19">
        <f t="shared" si="0"/>
        <v>1</v>
      </c>
      <c r="F12" s="20">
        <f t="shared" si="1"/>
        <v>14</v>
      </c>
      <c r="G12" s="21">
        <f t="shared" si="2"/>
        <v>1</v>
      </c>
      <c r="H12" s="22">
        <f>'[13]3 класс'!J2</f>
        <v>1</v>
      </c>
      <c r="I12" s="23">
        <f t="shared" si="3"/>
        <v>7.1428571428571425E-2</v>
      </c>
      <c r="J12" s="22">
        <f>'[13]3 класс'!K2</f>
        <v>11</v>
      </c>
      <c r="K12" s="23">
        <f t="shared" si="4"/>
        <v>0.7857142857142857</v>
      </c>
      <c r="L12" s="22">
        <f>'[13]3 класс'!L2</f>
        <v>2</v>
      </c>
      <c r="M12" s="23">
        <f t="shared" si="5"/>
        <v>0.14285714285714285</v>
      </c>
      <c r="N12" s="4" t="str">
        <f t="shared" si="6"/>
        <v/>
      </c>
    </row>
    <row r="13" spans="1:14">
      <c r="A13" s="17">
        <v>4</v>
      </c>
      <c r="B13" s="30">
        <v>4</v>
      </c>
      <c r="C13" s="18">
        <v>9</v>
      </c>
      <c r="D13" s="18">
        <v>9</v>
      </c>
      <c r="E13" s="19">
        <f t="shared" si="0"/>
        <v>1</v>
      </c>
      <c r="F13" s="20">
        <f t="shared" si="1"/>
        <v>9</v>
      </c>
      <c r="G13" s="21">
        <f t="shared" si="2"/>
        <v>1</v>
      </c>
      <c r="H13" s="22">
        <f>'[13]4 класс'!K2</f>
        <v>3</v>
      </c>
      <c r="I13" s="23">
        <f t="shared" si="3"/>
        <v>0.33333333333333331</v>
      </c>
      <c r="J13" s="22">
        <f>'[13]4 класс'!L2</f>
        <v>6</v>
      </c>
      <c r="K13" s="23">
        <f t="shared" si="4"/>
        <v>0.66666666666666663</v>
      </c>
      <c r="L13" s="22">
        <f>'[13]4 класс'!M2</f>
        <v>0</v>
      </c>
      <c r="M13" s="23">
        <f t="shared" si="5"/>
        <v>0</v>
      </c>
      <c r="N13" s="4" t="str">
        <f t="shared" si="6"/>
        <v/>
      </c>
    </row>
    <row r="14" spans="1:14">
      <c r="A14" s="17">
        <v>5</v>
      </c>
      <c r="B14" s="30">
        <v>5</v>
      </c>
      <c r="C14" s="18">
        <v>10</v>
      </c>
      <c r="D14" s="18">
        <v>10</v>
      </c>
      <c r="E14" s="19">
        <f t="shared" si="0"/>
        <v>1</v>
      </c>
      <c r="F14" s="20">
        <f t="shared" si="1"/>
        <v>10</v>
      </c>
      <c r="G14" s="21">
        <f t="shared" si="2"/>
        <v>1</v>
      </c>
      <c r="H14" s="22">
        <f>'[13]5 класс'!L2</f>
        <v>1</v>
      </c>
      <c r="I14" s="23">
        <f t="shared" si="3"/>
        <v>0.1</v>
      </c>
      <c r="J14" s="22">
        <f>'[13]5 класс'!M2</f>
        <v>6</v>
      </c>
      <c r="K14" s="23">
        <f t="shared" si="4"/>
        <v>0.6</v>
      </c>
      <c r="L14" s="22">
        <f>'[13]5 класс'!N2</f>
        <v>3</v>
      </c>
      <c r="M14" s="23">
        <f t="shared" si="5"/>
        <v>0.3</v>
      </c>
      <c r="N14" s="4" t="str">
        <f t="shared" si="6"/>
        <v/>
      </c>
    </row>
    <row r="15" spans="1:14">
      <c r="A15" s="17">
        <v>6</v>
      </c>
      <c r="B15" s="30">
        <v>6</v>
      </c>
      <c r="C15" s="18">
        <v>8</v>
      </c>
      <c r="D15" s="18">
        <v>8</v>
      </c>
      <c r="E15" s="19">
        <f t="shared" si="0"/>
        <v>1</v>
      </c>
      <c r="F15" s="20">
        <f t="shared" si="1"/>
        <v>8</v>
      </c>
      <c r="G15" s="21">
        <f t="shared" si="2"/>
        <v>1</v>
      </c>
      <c r="H15" s="22">
        <f>'[13]6 класс'!L2</f>
        <v>3</v>
      </c>
      <c r="I15" s="23">
        <f t="shared" si="3"/>
        <v>0.375</v>
      </c>
      <c r="J15" s="22">
        <f>'[13]6 класс'!M2</f>
        <v>4</v>
      </c>
      <c r="K15" s="23">
        <f t="shared" si="4"/>
        <v>0.5</v>
      </c>
      <c r="L15" s="22">
        <f>'[13]6 класс'!N2</f>
        <v>1</v>
      </c>
      <c r="M15" s="23">
        <f t="shared" si="5"/>
        <v>0.125</v>
      </c>
      <c r="N15" s="4" t="str">
        <f t="shared" si="6"/>
        <v/>
      </c>
    </row>
    <row r="16" spans="1:14">
      <c r="A16" s="17">
        <v>7</v>
      </c>
      <c r="B16" s="30">
        <v>7</v>
      </c>
      <c r="C16" s="18">
        <v>14</v>
      </c>
      <c r="D16" s="18">
        <v>14</v>
      </c>
      <c r="E16" s="19">
        <f t="shared" si="0"/>
        <v>1</v>
      </c>
      <c r="F16" s="20">
        <f t="shared" si="1"/>
        <v>14</v>
      </c>
      <c r="G16" s="21">
        <f t="shared" si="2"/>
        <v>1</v>
      </c>
      <c r="H16" s="22">
        <f>'[13]7 класс'!L2</f>
        <v>1</v>
      </c>
      <c r="I16" s="23">
        <f t="shared" si="3"/>
        <v>7.1428571428571425E-2</v>
      </c>
      <c r="J16" s="22">
        <f>'[13]7 класс'!M2</f>
        <v>11</v>
      </c>
      <c r="K16" s="23">
        <f t="shared" si="4"/>
        <v>0.7857142857142857</v>
      </c>
      <c r="L16" s="22">
        <f>'[13]7 класс'!N2</f>
        <v>2</v>
      </c>
      <c r="M16" s="23">
        <f t="shared" si="5"/>
        <v>0.14285714285714285</v>
      </c>
      <c r="N16" s="4" t="str">
        <f t="shared" si="6"/>
        <v/>
      </c>
    </row>
    <row r="17" spans="1:14">
      <c r="A17" s="17">
        <v>8</v>
      </c>
      <c r="B17" s="30">
        <v>8</v>
      </c>
      <c r="C17" s="18">
        <v>5</v>
      </c>
      <c r="D17" s="18">
        <v>5</v>
      </c>
      <c r="E17" s="19">
        <f t="shared" si="0"/>
        <v>1</v>
      </c>
      <c r="F17" s="20">
        <f t="shared" si="1"/>
        <v>5</v>
      </c>
      <c r="G17" s="21">
        <f t="shared" si="2"/>
        <v>1</v>
      </c>
      <c r="H17" s="22">
        <f>'[13]8 класс'!L2</f>
        <v>0</v>
      </c>
      <c r="I17" s="23">
        <f t="shared" si="3"/>
        <v>0</v>
      </c>
      <c r="J17" s="22">
        <f>'[13]8 класс'!M2</f>
        <v>5</v>
      </c>
      <c r="K17" s="23">
        <f t="shared" si="4"/>
        <v>1</v>
      </c>
      <c r="L17" s="22">
        <f>'[13]8 класс'!N2</f>
        <v>0</v>
      </c>
      <c r="M17" s="23">
        <f t="shared" si="5"/>
        <v>0</v>
      </c>
      <c r="N17" s="4" t="str">
        <f t="shared" si="6"/>
        <v/>
      </c>
    </row>
    <row r="18" spans="1:14">
      <c r="A18" s="17">
        <v>9</v>
      </c>
      <c r="B18" s="30">
        <v>9</v>
      </c>
      <c r="C18" s="18">
        <v>13</v>
      </c>
      <c r="D18" s="18">
        <v>13</v>
      </c>
      <c r="E18" s="19">
        <f t="shared" si="0"/>
        <v>1</v>
      </c>
      <c r="F18" s="20">
        <f t="shared" si="1"/>
        <v>13</v>
      </c>
      <c r="G18" s="21">
        <f t="shared" si="2"/>
        <v>1</v>
      </c>
      <c r="H18" s="22">
        <f>'[13]9 класс'!L2</f>
        <v>0</v>
      </c>
      <c r="I18" s="23">
        <f t="shared" si="3"/>
        <v>0</v>
      </c>
      <c r="J18" s="22">
        <f>'[13]9 класс'!M2</f>
        <v>11</v>
      </c>
      <c r="K18" s="23">
        <f t="shared" si="4"/>
        <v>0.84615384615384615</v>
      </c>
      <c r="L18" s="22">
        <f>'[13]9 класс'!N2</f>
        <v>2</v>
      </c>
      <c r="M18" s="23">
        <f t="shared" si="5"/>
        <v>0.15384615384615385</v>
      </c>
      <c r="N18" s="4" t="str">
        <f t="shared" si="6"/>
        <v/>
      </c>
    </row>
    <row r="19" spans="1:14">
      <c r="A19" s="17">
        <v>10</v>
      </c>
      <c r="B19" s="30">
        <v>10</v>
      </c>
      <c r="C19" s="18">
        <v>6</v>
      </c>
      <c r="D19" s="18">
        <v>6</v>
      </c>
      <c r="E19" s="19">
        <f t="shared" si="0"/>
        <v>1</v>
      </c>
      <c r="F19" s="20">
        <f t="shared" si="1"/>
        <v>6</v>
      </c>
      <c r="G19" s="21">
        <f t="shared" si="2"/>
        <v>1</v>
      </c>
      <c r="H19" s="22">
        <f>'[13]10 класс'!L2</f>
        <v>0</v>
      </c>
      <c r="I19" s="23">
        <f t="shared" si="3"/>
        <v>0</v>
      </c>
      <c r="J19" s="22">
        <f>'[13]10 класс'!M2</f>
        <v>2</v>
      </c>
      <c r="K19" s="23">
        <f t="shared" si="4"/>
        <v>0.33333333333333331</v>
      </c>
      <c r="L19" s="22">
        <f>'[13]10 класс'!N2</f>
        <v>4</v>
      </c>
      <c r="M19" s="23">
        <f t="shared" si="5"/>
        <v>0.66666666666666663</v>
      </c>
      <c r="N19" s="4" t="str">
        <f t="shared" si="6"/>
        <v/>
      </c>
    </row>
    <row r="20" spans="1:14">
      <c r="A20" s="17">
        <v>11</v>
      </c>
      <c r="B20" s="30">
        <v>11</v>
      </c>
      <c r="C20" s="18">
        <v>7</v>
      </c>
      <c r="D20" s="18">
        <v>7</v>
      </c>
      <c r="E20" s="19">
        <f t="shared" si="0"/>
        <v>1</v>
      </c>
      <c r="F20" s="20">
        <f t="shared" si="1"/>
        <v>7</v>
      </c>
      <c r="G20" s="21">
        <f t="shared" si="2"/>
        <v>1</v>
      </c>
      <c r="H20" s="22">
        <f>'[13]11 класс'!L2</f>
        <v>1</v>
      </c>
      <c r="I20" s="23">
        <f t="shared" si="3"/>
        <v>0.14285714285714285</v>
      </c>
      <c r="J20" s="22">
        <f>'[13]11 класс'!M2</f>
        <v>2</v>
      </c>
      <c r="K20" s="23">
        <f t="shared" si="4"/>
        <v>0.2857142857142857</v>
      </c>
      <c r="L20" s="22">
        <f>'[13]11 класс'!N2</f>
        <v>4</v>
      </c>
      <c r="M20" s="23">
        <f t="shared" si="5"/>
        <v>0.5714285714285714</v>
      </c>
      <c r="N20" s="4" t="str">
        <f t="shared" si="6"/>
        <v/>
      </c>
    </row>
    <row r="21" spans="1:14">
      <c r="A21" s="56" t="s">
        <v>8</v>
      </c>
      <c r="B21" s="57"/>
      <c r="C21" s="29">
        <f>SUM(C10:C20)</f>
        <v>114</v>
      </c>
      <c r="D21" s="24">
        <f>SUM(D10:D20)</f>
        <v>114</v>
      </c>
      <c r="E21" s="19">
        <f t="shared" si="0"/>
        <v>1</v>
      </c>
      <c r="F21" s="24">
        <f>SUM(F10:F20)</f>
        <v>114</v>
      </c>
      <c r="G21" s="21">
        <f t="shared" si="2"/>
        <v>1</v>
      </c>
      <c r="H21" s="29">
        <f>SUM(H10:H20)</f>
        <v>14</v>
      </c>
      <c r="I21" s="23">
        <f t="shared" si="3"/>
        <v>0.12280701754385964</v>
      </c>
      <c r="J21" s="29">
        <f>SUM(J10:J20)</f>
        <v>80</v>
      </c>
      <c r="K21" s="23">
        <f t="shared" si="4"/>
        <v>0.70175438596491224</v>
      </c>
      <c r="L21" s="29">
        <f>SUM(L10:L20)</f>
        <v>20</v>
      </c>
      <c r="M21" s="23">
        <f t="shared" si="5"/>
        <v>0.17543859649122806</v>
      </c>
      <c r="N21" s="4" t="str">
        <f t="shared" si="6"/>
        <v/>
      </c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6">
    <mergeCell ref="A21:B21"/>
    <mergeCell ref="A1:N1"/>
    <mergeCell ref="A2:A9"/>
    <mergeCell ref="B2:B8"/>
    <mergeCell ref="C2:C8"/>
    <mergeCell ref="D2:E4"/>
    <mergeCell ref="F2:G4"/>
    <mergeCell ref="H2:M4"/>
    <mergeCell ref="N2:N8"/>
    <mergeCell ref="D5:D8"/>
    <mergeCell ref="E5:E8"/>
    <mergeCell ref="F5:F8"/>
    <mergeCell ref="G5:G8"/>
    <mergeCell ref="H5:I7"/>
    <mergeCell ref="J5:K7"/>
    <mergeCell ref="L5:M7"/>
  </mergeCells>
  <dataValidations count="6">
    <dataValidation type="whole" operator="lessThanOrEqual" allowBlank="1" showInputMessage="1" showErrorMessage="1" error="Количество обучающихся с основной группой здоровья не может превышать количество обучающихся в ОО" sqref="D10:D20">
      <formula1>C10</formula1>
    </dataValidation>
    <dataValidation type="whole" operator="lessThanOrEqual" allowBlank="1" showInputMessage="1" showErrorMessage="1" error="Количество сдавших тест не может превышать количество обучающихся с основной группой здоровья" sqref="F11:F20">
      <formula1>D11</formula1>
    </dataValidation>
    <dataValidation type="whole" operator="lessThanOrEqual" allowBlank="1" showInputMessage="1" showErrorMessage="1" error="Количество обучающихся с высоким уровнем физической подготовленности не может превышать количество обучающихся с основной группой здоровья" sqref="L10:L20">
      <formula1>D10</formula1>
    </dataValidation>
    <dataValidation type="whole" operator="lessThanOrEqual" showInputMessage="1" showErrorMessage="1" error="Количество сдавших тест не может превышать количество обучающихся с основной группой здоровья" sqref="F10">
      <formula1>D10</formula1>
    </dataValidation>
    <dataValidation type="whole" operator="lessThanOrEqual" allowBlank="1" showInputMessage="1" showErrorMessage="1" error="Количество обучающихся с низким уровнем физической подготовленности не может превышать количество обучающихся с основной группой здоровья" sqref="H10:H20">
      <formula1>D10</formula1>
    </dataValidation>
    <dataValidation type="whole" operator="lessThanOrEqual" allowBlank="1" showInputMessage="1" showErrorMessage="1" error="Количество обучающихся с средним уровнем физической подготовленности не может превышать количество обучающихся с основной группой здоровья" sqref="J10:J20">
      <formula1>D10</formula1>
    </dataValidation>
  </dataValidation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0070C0"/>
  </sheetPr>
  <dimension ref="A1:N21"/>
  <sheetViews>
    <sheetView workbookViewId="0">
      <pane ySplit="9" topLeftCell="A10" activePane="bottomLeft" state="frozen"/>
      <selection pane="bottomLeft" activeCell="K21" sqref="K21"/>
    </sheetView>
  </sheetViews>
  <sheetFormatPr defaultColWidth="9.140625" defaultRowHeight="15"/>
  <cols>
    <col min="1" max="2" width="9.140625" style="15"/>
    <col min="3" max="3" width="18.85546875" style="15" customWidth="1"/>
    <col min="4" max="4" width="9.140625" style="15"/>
    <col min="5" max="5" width="16" style="15" customWidth="1"/>
    <col min="6" max="6" width="9.140625" style="15"/>
    <col min="7" max="7" width="12" style="25" customWidth="1"/>
    <col min="8" max="8" width="9" style="15" customWidth="1"/>
    <col min="9" max="9" width="11.28515625" style="15" customWidth="1"/>
    <col min="10" max="13" width="9.140625" style="15"/>
    <col min="14" max="14" width="12.28515625" style="15" customWidth="1"/>
    <col min="15" max="16384" width="9.140625" style="15"/>
  </cols>
  <sheetData>
    <row r="1" spans="1:14" ht="78" customHeight="1">
      <c r="A1" s="58" t="s">
        <v>12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4" ht="15" customHeight="1">
      <c r="A2" s="60" t="s">
        <v>11</v>
      </c>
      <c r="B2" s="55" t="s">
        <v>4</v>
      </c>
      <c r="C2" s="55" t="s">
        <v>15</v>
      </c>
      <c r="D2" s="55" t="s">
        <v>0</v>
      </c>
      <c r="E2" s="55"/>
      <c r="F2" s="55" t="s">
        <v>3</v>
      </c>
      <c r="G2" s="55"/>
      <c r="H2" s="55" t="s">
        <v>10</v>
      </c>
      <c r="I2" s="55"/>
      <c r="J2" s="55"/>
      <c r="K2" s="55"/>
      <c r="L2" s="55"/>
      <c r="M2" s="55"/>
      <c r="N2" s="63" t="s">
        <v>13</v>
      </c>
    </row>
    <row r="3" spans="1:14" ht="15" customHeight="1">
      <c r="A3" s="61"/>
      <c r="B3" s="55"/>
      <c r="C3" s="55"/>
      <c r="D3" s="55"/>
      <c r="E3" s="55"/>
      <c r="F3" s="62"/>
      <c r="G3" s="62"/>
      <c r="H3" s="62"/>
      <c r="I3" s="62"/>
      <c r="J3" s="62"/>
      <c r="K3" s="62"/>
      <c r="L3" s="62"/>
      <c r="M3" s="62"/>
      <c r="N3" s="64"/>
    </row>
    <row r="4" spans="1:14" ht="87" customHeight="1">
      <c r="A4" s="61"/>
      <c r="B4" s="55"/>
      <c r="C4" s="55"/>
      <c r="D4" s="55"/>
      <c r="E4" s="55"/>
      <c r="F4" s="62"/>
      <c r="G4" s="62"/>
      <c r="H4" s="62"/>
      <c r="I4" s="62"/>
      <c r="J4" s="62"/>
      <c r="K4" s="62"/>
      <c r="L4" s="62"/>
      <c r="M4" s="62"/>
      <c r="N4" s="64"/>
    </row>
    <row r="5" spans="1:14" ht="51" customHeight="1">
      <c r="A5" s="61"/>
      <c r="B5" s="55"/>
      <c r="C5" s="55"/>
      <c r="D5" s="51" t="s">
        <v>1</v>
      </c>
      <c r="E5" s="51" t="s">
        <v>9</v>
      </c>
      <c r="F5" s="51" t="s">
        <v>1</v>
      </c>
      <c r="G5" s="53" t="s">
        <v>2</v>
      </c>
      <c r="H5" s="55" t="s">
        <v>7</v>
      </c>
      <c r="I5" s="55"/>
      <c r="J5" s="55" t="s">
        <v>6</v>
      </c>
      <c r="K5" s="55"/>
      <c r="L5" s="55" t="s">
        <v>5</v>
      </c>
      <c r="M5" s="55"/>
      <c r="N5" s="64"/>
    </row>
    <row r="6" spans="1:14">
      <c r="A6" s="61"/>
      <c r="B6" s="55"/>
      <c r="C6" s="55"/>
      <c r="D6" s="52"/>
      <c r="E6" s="52"/>
      <c r="F6" s="52"/>
      <c r="G6" s="54"/>
      <c r="H6" s="55"/>
      <c r="I6" s="55"/>
      <c r="J6" s="55"/>
      <c r="K6" s="55"/>
      <c r="L6" s="55"/>
      <c r="M6" s="55"/>
      <c r="N6" s="64"/>
    </row>
    <row r="7" spans="1:14">
      <c r="A7" s="61"/>
      <c r="B7" s="55"/>
      <c r="C7" s="55"/>
      <c r="D7" s="52"/>
      <c r="E7" s="52"/>
      <c r="F7" s="52"/>
      <c r="G7" s="54"/>
      <c r="H7" s="55"/>
      <c r="I7" s="55"/>
      <c r="J7" s="55"/>
      <c r="K7" s="55"/>
      <c r="L7" s="55"/>
      <c r="M7" s="55"/>
      <c r="N7" s="64"/>
    </row>
    <row r="8" spans="1:14">
      <c r="A8" s="61"/>
      <c r="B8" s="55"/>
      <c r="C8" s="55"/>
      <c r="D8" s="52"/>
      <c r="E8" s="52"/>
      <c r="F8" s="52"/>
      <c r="G8" s="54"/>
      <c r="H8" s="31" t="s">
        <v>1</v>
      </c>
      <c r="I8" s="31" t="s">
        <v>2</v>
      </c>
      <c r="J8" s="31" t="s">
        <v>1</v>
      </c>
      <c r="K8" s="31" t="s">
        <v>2</v>
      </c>
      <c r="L8" s="31" t="s">
        <v>1</v>
      </c>
      <c r="M8" s="31" t="s">
        <v>2</v>
      </c>
      <c r="N8" s="65"/>
    </row>
    <row r="9" spans="1:14">
      <c r="A9" s="57"/>
      <c r="B9" s="16">
        <v>1</v>
      </c>
      <c r="C9" s="16">
        <v>2</v>
      </c>
      <c r="D9" s="16">
        <v>3</v>
      </c>
      <c r="E9" s="16">
        <v>4</v>
      </c>
      <c r="F9" s="16">
        <v>5</v>
      </c>
      <c r="G9" s="16">
        <v>6</v>
      </c>
      <c r="H9" s="16">
        <v>7</v>
      </c>
      <c r="I9" s="16">
        <v>8</v>
      </c>
      <c r="J9" s="16">
        <v>9</v>
      </c>
      <c r="K9" s="16">
        <v>10</v>
      </c>
      <c r="L9" s="16">
        <v>11</v>
      </c>
      <c r="M9" s="16">
        <v>12</v>
      </c>
      <c r="N9" s="16">
        <v>13</v>
      </c>
    </row>
    <row r="10" spans="1:14">
      <c r="A10" s="17">
        <v>1</v>
      </c>
      <c r="B10" s="30">
        <v>1</v>
      </c>
      <c r="C10" s="18"/>
      <c r="D10" s="18"/>
      <c r="E10" s="19" t="e">
        <f>D10/C10</f>
        <v>#DIV/0!</v>
      </c>
      <c r="F10" s="20">
        <f>SUM(H10+J10+L10)</f>
        <v>0</v>
      </c>
      <c r="G10" s="21" t="e">
        <f>F10/D10</f>
        <v>#DIV/0!</v>
      </c>
      <c r="H10" s="22">
        <f>'[14]1 класс'!J2</f>
        <v>0</v>
      </c>
      <c r="I10" s="23" t="e">
        <f>H10/F10</f>
        <v>#DIV/0!</v>
      </c>
      <c r="J10" s="22">
        <f>'[14]1 класс'!K2</f>
        <v>0</v>
      </c>
      <c r="K10" s="23" t="e">
        <f>J10/F10</f>
        <v>#DIV/0!</v>
      </c>
      <c r="L10" s="22">
        <f>'[14]1 класс'!L2</f>
        <v>0</v>
      </c>
      <c r="M10" s="23" t="e">
        <f>L10/F10</f>
        <v>#DIV/0!</v>
      </c>
      <c r="N10" s="4" t="str">
        <f>IF((H10+J10+L10)&gt;D10,"ОШИБКА","")</f>
        <v/>
      </c>
    </row>
    <row r="11" spans="1:14">
      <c r="A11" s="17">
        <v>2</v>
      </c>
      <c r="B11" s="30">
        <v>2</v>
      </c>
      <c r="C11" s="18"/>
      <c r="D11" s="18"/>
      <c r="E11" s="19" t="e">
        <f t="shared" ref="E11:E21" si="0">D11/C11</f>
        <v>#DIV/0!</v>
      </c>
      <c r="F11" s="20">
        <f t="shared" ref="F11:F20" si="1">SUM(H11+J11+L11)</f>
        <v>0</v>
      </c>
      <c r="G11" s="21" t="e">
        <f t="shared" ref="G11:G21" si="2">F11/D11</f>
        <v>#DIV/0!</v>
      </c>
      <c r="H11" s="22">
        <f>'[14]2 класс'!J2</f>
        <v>0</v>
      </c>
      <c r="I11" s="23" t="e">
        <f t="shared" ref="I11:I21" si="3">H11/F11</f>
        <v>#DIV/0!</v>
      </c>
      <c r="J11" s="22">
        <f>'[14]2 класс'!K2</f>
        <v>0</v>
      </c>
      <c r="K11" s="23" t="e">
        <f t="shared" ref="K11:K21" si="4">J11/F11</f>
        <v>#DIV/0!</v>
      </c>
      <c r="L11" s="22">
        <f>'[14]2 класс'!L2</f>
        <v>0</v>
      </c>
      <c r="M11" s="23" t="e">
        <f t="shared" ref="M11:M21" si="5">L11/F11</f>
        <v>#DIV/0!</v>
      </c>
      <c r="N11" s="4" t="str">
        <f t="shared" ref="N11:N21" si="6">IF((H11+J11+L11)&gt;D11,"ОШИБКА","")</f>
        <v/>
      </c>
    </row>
    <row r="12" spans="1:14">
      <c r="A12" s="17">
        <v>3</v>
      </c>
      <c r="B12" s="30">
        <v>3</v>
      </c>
      <c r="C12" s="18"/>
      <c r="D12" s="18"/>
      <c r="E12" s="19" t="e">
        <f t="shared" si="0"/>
        <v>#DIV/0!</v>
      </c>
      <c r="F12" s="20">
        <f t="shared" si="1"/>
        <v>0</v>
      </c>
      <c r="G12" s="21" t="e">
        <f t="shared" si="2"/>
        <v>#DIV/0!</v>
      </c>
      <c r="H12" s="22">
        <f>'[14]3 класс'!J2</f>
        <v>0</v>
      </c>
      <c r="I12" s="23" t="e">
        <f t="shared" si="3"/>
        <v>#DIV/0!</v>
      </c>
      <c r="J12" s="22">
        <f>'[14]3 класс'!K2</f>
        <v>0</v>
      </c>
      <c r="K12" s="23" t="e">
        <f t="shared" si="4"/>
        <v>#DIV/0!</v>
      </c>
      <c r="L12" s="22">
        <f>'[14]3 класс'!L2</f>
        <v>0</v>
      </c>
      <c r="M12" s="23" t="e">
        <f t="shared" si="5"/>
        <v>#DIV/0!</v>
      </c>
      <c r="N12" s="4" t="str">
        <f t="shared" si="6"/>
        <v/>
      </c>
    </row>
    <row r="13" spans="1:14">
      <c r="A13" s="17">
        <v>4</v>
      </c>
      <c r="B13" s="30">
        <v>4</v>
      </c>
      <c r="C13" s="18"/>
      <c r="D13" s="18"/>
      <c r="E13" s="19" t="e">
        <f t="shared" si="0"/>
        <v>#DIV/0!</v>
      </c>
      <c r="F13" s="20">
        <f t="shared" si="1"/>
        <v>0</v>
      </c>
      <c r="G13" s="21" t="e">
        <f t="shared" si="2"/>
        <v>#DIV/0!</v>
      </c>
      <c r="H13" s="22">
        <f>'[14]4 класс'!K2</f>
        <v>0</v>
      </c>
      <c r="I13" s="23" t="e">
        <f t="shared" si="3"/>
        <v>#DIV/0!</v>
      </c>
      <c r="J13" s="22">
        <f>'[14]4 класс'!L2</f>
        <v>0</v>
      </c>
      <c r="K13" s="23" t="e">
        <f t="shared" si="4"/>
        <v>#DIV/0!</v>
      </c>
      <c r="L13" s="22">
        <f>'[14]4 класс'!M2</f>
        <v>0</v>
      </c>
      <c r="M13" s="23" t="e">
        <f t="shared" si="5"/>
        <v>#DIV/0!</v>
      </c>
      <c r="N13" s="4" t="str">
        <f t="shared" si="6"/>
        <v/>
      </c>
    </row>
    <row r="14" spans="1:14">
      <c r="A14" s="17">
        <v>5</v>
      </c>
      <c r="B14" s="30">
        <v>5</v>
      </c>
      <c r="C14" s="18"/>
      <c r="D14" s="18"/>
      <c r="E14" s="19" t="e">
        <f t="shared" si="0"/>
        <v>#DIV/0!</v>
      </c>
      <c r="F14" s="20">
        <f t="shared" si="1"/>
        <v>0</v>
      </c>
      <c r="G14" s="21" t="e">
        <f t="shared" si="2"/>
        <v>#DIV/0!</v>
      </c>
      <c r="H14" s="22">
        <f>'[14]5 класс'!L2</f>
        <v>0</v>
      </c>
      <c r="I14" s="23" t="e">
        <f t="shared" si="3"/>
        <v>#DIV/0!</v>
      </c>
      <c r="J14" s="22">
        <f>'[14]5 класс'!M2</f>
        <v>0</v>
      </c>
      <c r="K14" s="23" t="e">
        <f t="shared" si="4"/>
        <v>#DIV/0!</v>
      </c>
      <c r="L14" s="22">
        <f>'[14]5 класс'!N2</f>
        <v>0</v>
      </c>
      <c r="M14" s="23" t="e">
        <f t="shared" si="5"/>
        <v>#DIV/0!</v>
      </c>
      <c r="N14" s="4" t="str">
        <f t="shared" si="6"/>
        <v/>
      </c>
    </row>
    <row r="15" spans="1:14">
      <c r="A15" s="17">
        <v>6</v>
      </c>
      <c r="B15" s="30">
        <v>6</v>
      </c>
      <c r="C15" s="18"/>
      <c r="D15" s="18"/>
      <c r="E15" s="19" t="e">
        <f t="shared" si="0"/>
        <v>#DIV/0!</v>
      </c>
      <c r="F15" s="20">
        <f t="shared" si="1"/>
        <v>0</v>
      </c>
      <c r="G15" s="21" t="e">
        <f t="shared" si="2"/>
        <v>#DIV/0!</v>
      </c>
      <c r="H15" s="22">
        <f>'[14]6 класс'!L2</f>
        <v>0</v>
      </c>
      <c r="I15" s="23" t="e">
        <f t="shared" si="3"/>
        <v>#DIV/0!</v>
      </c>
      <c r="J15" s="22">
        <f>'[14]6 класс'!M2</f>
        <v>0</v>
      </c>
      <c r="K15" s="23" t="e">
        <f t="shared" si="4"/>
        <v>#DIV/0!</v>
      </c>
      <c r="L15" s="22">
        <f>'[14]6 класс'!N2</f>
        <v>0</v>
      </c>
      <c r="M15" s="23" t="e">
        <f t="shared" si="5"/>
        <v>#DIV/0!</v>
      </c>
      <c r="N15" s="4" t="str">
        <f t="shared" si="6"/>
        <v/>
      </c>
    </row>
    <row r="16" spans="1:14">
      <c r="A16" s="17">
        <v>7</v>
      </c>
      <c r="B16" s="30">
        <v>7</v>
      </c>
      <c r="C16" s="18">
        <v>17</v>
      </c>
      <c r="D16" s="18">
        <v>17</v>
      </c>
      <c r="E16" s="19">
        <f t="shared" si="0"/>
        <v>1</v>
      </c>
      <c r="F16" s="20">
        <f t="shared" si="1"/>
        <v>17</v>
      </c>
      <c r="G16" s="21">
        <f t="shared" si="2"/>
        <v>1</v>
      </c>
      <c r="H16" s="22">
        <v>15</v>
      </c>
      <c r="I16" s="23">
        <f t="shared" si="3"/>
        <v>0.88235294117647056</v>
      </c>
      <c r="J16" s="22">
        <v>2</v>
      </c>
      <c r="K16" s="23">
        <f t="shared" si="4"/>
        <v>0.11764705882352941</v>
      </c>
      <c r="L16" s="22">
        <f>'[14]7 класс'!N2</f>
        <v>0</v>
      </c>
      <c r="M16" s="23">
        <f t="shared" si="5"/>
        <v>0</v>
      </c>
      <c r="N16" s="4" t="str">
        <f t="shared" si="6"/>
        <v/>
      </c>
    </row>
    <row r="17" spans="1:14">
      <c r="A17" s="17">
        <v>8</v>
      </c>
      <c r="B17" s="30">
        <v>8</v>
      </c>
      <c r="C17" s="18">
        <v>16</v>
      </c>
      <c r="D17" s="18">
        <v>16</v>
      </c>
      <c r="E17" s="19">
        <f t="shared" si="0"/>
        <v>1</v>
      </c>
      <c r="F17" s="20">
        <f t="shared" si="1"/>
        <v>16</v>
      </c>
      <c r="G17" s="21">
        <f t="shared" si="2"/>
        <v>1</v>
      </c>
      <c r="H17" s="22">
        <v>16</v>
      </c>
      <c r="I17" s="23">
        <f t="shared" si="3"/>
        <v>1</v>
      </c>
      <c r="J17" s="22">
        <f>'[14]8 класс'!M2</f>
        <v>0</v>
      </c>
      <c r="K17" s="23">
        <f t="shared" si="4"/>
        <v>0</v>
      </c>
      <c r="L17" s="22">
        <f>'[14]8 класс'!N2</f>
        <v>0</v>
      </c>
      <c r="M17" s="23">
        <f t="shared" si="5"/>
        <v>0</v>
      </c>
      <c r="N17" s="4" t="str">
        <f t="shared" si="6"/>
        <v/>
      </c>
    </row>
    <row r="18" spans="1:14">
      <c r="A18" s="17">
        <v>9</v>
      </c>
      <c r="B18" s="30">
        <v>9</v>
      </c>
      <c r="C18" s="18">
        <v>31</v>
      </c>
      <c r="D18" s="18">
        <v>31</v>
      </c>
      <c r="E18" s="19">
        <f t="shared" si="0"/>
        <v>1</v>
      </c>
      <c r="F18" s="20">
        <f t="shared" si="1"/>
        <v>31</v>
      </c>
      <c r="G18" s="21">
        <f t="shared" si="2"/>
        <v>1</v>
      </c>
      <c r="H18" s="22">
        <v>26</v>
      </c>
      <c r="I18" s="23">
        <f t="shared" si="3"/>
        <v>0.83870967741935487</v>
      </c>
      <c r="J18" s="22">
        <v>5</v>
      </c>
      <c r="K18" s="23">
        <f t="shared" si="4"/>
        <v>0.16129032258064516</v>
      </c>
      <c r="L18" s="22">
        <f>'[14]9 класс'!N2</f>
        <v>0</v>
      </c>
      <c r="M18" s="23">
        <f t="shared" si="5"/>
        <v>0</v>
      </c>
      <c r="N18" s="4" t="str">
        <f t="shared" si="6"/>
        <v/>
      </c>
    </row>
    <row r="19" spans="1:14">
      <c r="A19" s="17">
        <v>10</v>
      </c>
      <c r="B19" s="30">
        <v>10</v>
      </c>
      <c r="C19" s="18"/>
      <c r="D19" s="18"/>
      <c r="E19" s="19" t="e">
        <f t="shared" si="0"/>
        <v>#DIV/0!</v>
      </c>
      <c r="F19" s="20">
        <f t="shared" si="1"/>
        <v>0</v>
      </c>
      <c r="G19" s="21" t="e">
        <f t="shared" si="2"/>
        <v>#DIV/0!</v>
      </c>
      <c r="H19" s="22">
        <f>'[14]10 класс'!L2</f>
        <v>0</v>
      </c>
      <c r="I19" s="23" t="e">
        <f t="shared" si="3"/>
        <v>#DIV/0!</v>
      </c>
      <c r="J19" s="22">
        <f>'[14]10 класс'!M2</f>
        <v>0</v>
      </c>
      <c r="K19" s="23" t="e">
        <f t="shared" si="4"/>
        <v>#DIV/0!</v>
      </c>
      <c r="L19" s="22">
        <f>'[14]10 класс'!N2</f>
        <v>0</v>
      </c>
      <c r="M19" s="23" t="e">
        <f t="shared" si="5"/>
        <v>#DIV/0!</v>
      </c>
      <c r="N19" s="4" t="str">
        <f t="shared" si="6"/>
        <v/>
      </c>
    </row>
    <row r="20" spans="1:14">
      <c r="A20" s="17">
        <v>11</v>
      </c>
      <c r="B20" s="30">
        <v>11</v>
      </c>
      <c r="C20" s="18"/>
      <c r="D20" s="18"/>
      <c r="E20" s="19" t="e">
        <f t="shared" si="0"/>
        <v>#DIV/0!</v>
      </c>
      <c r="F20" s="20">
        <f t="shared" si="1"/>
        <v>0</v>
      </c>
      <c r="G20" s="21" t="e">
        <f t="shared" si="2"/>
        <v>#DIV/0!</v>
      </c>
      <c r="H20" s="22">
        <f>'[14]11 класс'!L2</f>
        <v>0</v>
      </c>
      <c r="I20" s="23" t="e">
        <f t="shared" si="3"/>
        <v>#DIV/0!</v>
      </c>
      <c r="J20" s="22">
        <f>'[14]11 класс'!M2</f>
        <v>0</v>
      </c>
      <c r="K20" s="23" t="e">
        <f t="shared" si="4"/>
        <v>#DIV/0!</v>
      </c>
      <c r="L20" s="22">
        <f>'[14]11 класс'!N2</f>
        <v>0</v>
      </c>
      <c r="M20" s="23" t="e">
        <f t="shared" si="5"/>
        <v>#DIV/0!</v>
      </c>
      <c r="N20" s="4" t="str">
        <f t="shared" si="6"/>
        <v/>
      </c>
    </row>
    <row r="21" spans="1:14">
      <c r="A21" s="56" t="s">
        <v>8</v>
      </c>
      <c r="B21" s="57"/>
      <c r="C21" s="29">
        <f>SUM(C10:C20)</f>
        <v>64</v>
      </c>
      <c r="D21" s="24">
        <f>SUM(D10:D20)</f>
        <v>64</v>
      </c>
      <c r="E21" s="19">
        <f t="shared" si="0"/>
        <v>1</v>
      </c>
      <c r="F21" s="24">
        <f>SUM(F10:F20)</f>
        <v>64</v>
      </c>
      <c r="G21" s="21">
        <f t="shared" si="2"/>
        <v>1</v>
      </c>
      <c r="H21" s="29">
        <f>SUM(H10:H20)</f>
        <v>57</v>
      </c>
      <c r="I21" s="23">
        <f t="shared" si="3"/>
        <v>0.890625</v>
      </c>
      <c r="J21" s="29">
        <f>SUM(J10:J20)</f>
        <v>7</v>
      </c>
      <c r="K21" s="23">
        <f t="shared" si="4"/>
        <v>0.109375</v>
      </c>
      <c r="L21" s="29">
        <f>SUM(L10:L20)</f>
        <v>0</v>
      </c>
      <c r="M21" s="23">
        <f t="shared" si="5"/>
        <v>0</v>
      </c>
      <c r="N21" s="4" t="str">
        <f t="shared" si="6"/>
        <v/>
      </c>
    </row>
  </sheetData>
  <sheetProtection formatCells="0" formatColumns="0" formatRows="0" insertColumns="0" insertRows="0" insertHyperlinks="0" deleteColumns="0" deleteRows="0" sort="0" autoFilter="0" pivotTables="0"/>
  <mergeCells count="16">
    <mergeCell ref="A21:B21"/>
    <mergeCell ref="A1:N1"/>
    <mergeCell ref="A2:A9"/>
    <mergeCell ref="B2:B8"/>
    <mergeCell ref="C2:C8"/>
    <mergeCell ref="D2:E4"/>
    <mergeCell ref="F2:G4"/>
    <mergeCell ref="H2:M4"/>
    <mergeCell ref="N2:N8"/>
    <mergeCell ref="D5:D8"/>
    <mergeCell ref="E5:E8"/>
    <mergeCell ref="F5:F8"/>
    <mergeCell ref="G5:G8"/>
    <mergeCell ref="H5:I7"/>
    <mergeCell ref="J5:K7"/>
    <mergeCell ref="L5:M7"/>
  </mergeCells>
  <dataValidations count="6">
    <dataValidation type="whole" operator="lessThanOrEqual" allowBlank="1" showInputMessage="1" showErrorMessage="1" error="Количество обучающихся с основной группой здоровья не может превышать количество обучающихся в ОО" sqref="D10:D20">
      <formula1>C10</formula1>
    </dataValidation>
    <dataValidation type="whole" operator="lessThanOrEqual" allowBlank="1" showInputMessage="1" showErrorMessage="1" error="Количество сдавших тест не может превышать количество обучающихся с основной группой здоровья" sqref="F11:F20">
      <formula1>D11</formula1>
    </dataValidation>
    <dataValidation type="whole" operator="lessThanOrEqual" allowBlank="1" showInputMessage="1" showErrorMessage="1" error="Количество обучающихся с высоким уровнем физической подготовленности не может превышать количество обучающихся с основной группой здоровья" sqref="L10:L20">
      <formula1>D10</formula1>
    </dataValidation>
    <dataValidation type="whole" operator="lessThanOrEqual" showInputMessage="1" showErrorMessage="1" error="Количество сдавших тест не может превышать количество обучающихся с основной группой здоровья" sqref="F10">
      <formula1>D10</formula1>
    </dataValidation>
    <dataValidation type="whole" operator="lessThanOrEqual" allowBlank="1" showInputMessage="1" showErrorMessage="1" error="Количество обучающихся с низким уровнем физической подготовленности не может превышать количество обучающихся с основной группой здоровья" sqref="H10:H20">
      <formula1>D10</formula1>
    </dataValidation>
    <dataValidation type="whole" operator="lessThanOrEqual" allowBlank="1" showInputMessage="1" showErrorMessage="1" error="Количество обучающихся с средним уровнем физической подготовленности не может превышать количество обучающихся с основной группой здоровья" sqref="J10:J20">
      <formula1>D10</formula1>
    </dataValidation>
  </dataValidation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0070C0"/>
  </sheetPr>
  <dimension ref="A1:N21"/>
  <sheetViews>
    <sheetView workbookViewId="0">
      <pane ySplit="9" topLeftCell="A10" activePane="bottomLeft" state="frozen"/>
      <selection pane="bottomLeft" activeCell="N21" sqref="N21"/>
    </sheetView>
  </sheetViews>
  <sheetFormatPr defaultColWidth="9.140625" defaultRowHeight="15"/>
  <cols>
    <col min="1" max="2" width="9.140625" style="15"/>
    <col min="3" max="3" width="18.85546875" style="15" customWidth="1"/>
    <col min="4" max="4" width="9.140625" style="15"/>
    <col min="5" max="5" width="16" style="15" customWidth="1"/>
    <col min="6" max="6" width="9.140625" style="15"/>
    <col min="7" max="7" width="12" style="25" customWidth="1"/>
    <col min="8" max="8" width="9" style="15" customWidth="1"/>
    <col min="9" max="9" width="11.28515625" style="15" customWidth="1"/>
    <col min="10" max="13" width="9.140625" style="15"/>
    <col min="14" max="14" width="12.28515625" style="15" customWidth="1"/>
    <col min="15" max="16384" width="9.140625" style="15"/>
  </cols>
  <sheetData>
    <row r="1" spans="1:14" ht="78" customHeight="1">
      <c r="A1" s="58" t="s">
        <v>12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4" ht="15" customHeight="1">
      <c r="A2" s="60" t="s">
        <v>11</v>
      </c>
      <c r="B2" s="55" t="s">
        <v>4</v>
      </c>
      <c r="C2" s="55" t="s">
        <v>15</v>
      </c>
      <c r="D2" s="55" t="s">
        <v>0</v>
      </c>
      <c r="E2" s="55"/>
      <c r="F2" s="55" t="s">
        <v>3</v>
      </c>
      <c r="G2" s="55"/>
      <c r="H2" s="55" t="s">
        <v>10</v>
      </c>
      <c r="I2" s="55"/>
      <c r="J2" s="55"/>
      <c r="K2" s="55"/>
      <c r="L2" s="55"/>
      <c r="M2" s="55"/>
      <c r="N2" s="63" t="s">
        <v>13</v>
      </c>
    </row>
    <row r="3" spans="1:14" ht="15" customHeight="1">
      <c r="A3" s="61"/>
      <c r="B3" s="55"/>
      <c r="C3" s="55"/>
      <c r="D3" s="55"/>
      <c r="E3" s="55"/>
      <c r="F3" s="62"/>
      <c r="G3" s="62"/>
      <c r="H3" s="62"/>
      <c r="I3" s="62"/>
      <c r="J3" s="62"/>
      <c r="K3" s="62"/>
      <c r="L3" s="62"/>
      <c r="M3" s="62"/>
      <c r="N3" s="64"/>
    </row>
    <row r="4" spans="1:14" ht="87" customHeight="1">
      <c r="A4" s="61"/>
      <c r="B4" s="55"/>
      <c r="C4" s="55"/>
      <c r="D4" s="55"/>
      <c r="E4" s="55"/>
      <c r="F4" s="62"/>
      <c r="G4" s="62"/>
      <c r="H4" s="62"/>
      <c r="I4" s="62"/>
      <c r="J4" s="62"/>
      <c r="K4" s="62"/>
      <c r="L4" s="62"/>
      <c r="M4" s="62"/>
      <c r="N4" s="64"/>
    </row>
    <row r="5" spans="1:14" ht="51" customHeight="1">
      <c r="A5" s="61"/>
      <c r="B5" s="55"/>
      <c r="C5" s="55"/>
      <c r="D5" s="51" t="s">
        <v>1</v>
      </c>
      <c r="E5" s="51" t="s">
        <v>9</v>
      </c>
      <c r="F5" s="51" t="s">
        <v>1</v>
      </c>
      <c r="G5" s="53" t="s">
        <v>2</v>
      </c>
      <c r="H5" s="55" t="s">
        <v>7</v>
      </c>
      <c r="I5" s="55"/>
      <c r="J5" s="55" t="s">
        <v>6</v>
      </c>
      <c r="K5" s="55"/>
      <c r="L5" s="55" t="s">
        <v>5</v>
      </c>
      <c r="M5" s="55"/>
      <c r="N5" s="64"/>
    </row>
    <row r="6" spans="1:14">
      <c r="A6" s="61"/>
      <c r="B6" s="55"/>
      <c r="C6" s="55"/>
      <c r="D6" s="52"/>
      <c r="E6" s="52"/>
      <c r="F6" s="52"/>
      <c r="G6" s="54"/>
      <c r="H6" s="55"/>
      <c r="I6" s="55"/>
      <c r="J6" s="55"/>
      <c r="K6" s="55"/>
      <c r="L6" s="55"/>
      <c r="M6" s="55"/>
      <c r="N6" s="64"/>
    </row>
    <row r="7" spans="1:14">
      <c r="A7" s="61"/>
      <c r="B7" s="55"/>
      <c r="C7" s="55"/>
      <c r="D7" s="52"/>
      <c r="E7" s="52"/>
      <c r="F7" s="52"/>
      <c r="G7" s="54"/>
      <c r="H7" s="55"/>
      <c r="I7" s="55"/>
      <c r="J7" s="55"/>
      <c r="K7" s="55"/>
      <c r="L7" s="55"/>
      <c r="M7" s="55"/>
      <c r="N7" s="64"/>
    </row>
    <row r="8" spans="1:14">
      <c r="A8" s="61"/>
      <c r="B8" s="55"/>
      <c r="C8" s="55"/>
      <c r="D8" s="52"/>
      <c r="E8" s="52"/>
      <c r="F8" s="52"/>
      <c r="G8" s="54"/>
      <c r="H8" s="31" t="s">
        <v>1</v>
      </c>
      <c r="I8" s="31" t="s">
        <v>2</v>
      </c>
      <c r="J8" s="31" t="s">
        <v>1</v>
      </c>
      <c r="K8" s="31" t="s">
        <v>2</v>
      </c>
      <c r="L8" s="31" t="s">
        <v>1</v>
      </c>
      <c r="M8" s="31" t="s">
        <v>2</v>
      </c>
      <c r="N8" s="65"/>
    </row>
    <row r="9" spans="1:14">
      <c r="A9" s="57"/>
      <c r="B9" s="16">
        <v>1</v>
      </c>
      <c r="C9" s="16">
        <v>2</v>
      </c>
      <c r="D9" s="16">
        <v>3</v>
      </c>
      <c r="E9" s="16">
        <v>4</v>
      </c>
      <c r="F9" s="16">
        <v>5</v>
      </c>
      <c r="G9" s="16">
        <v>6</v>
      </c>
      <c r="H9" s="16">
        <v>7</v>
      </c>
      <c r="I9" s="16">
        <v>8</v>
      </c>
      <c r="J9" s="16">
        <v>9</v>
      </c>
      <c r="K9" s="16">
        <v>10</v>
      </c>
      <c r="L9" s="16">
        <v>11</v>
      </c>
      <c r="M9" s="16">
        <v>12</v>
      </c>
      <c r="N9" s="16">
        <v>13</v>
      </c>
    </row>
    <row r="10" spans="1:14">
      <c r="A10" s="17">
        <v>1</v>
      </c>
      <c r="B10" s="30">
        <v>1</v>
      </c>
      <c r="C10" s="18">
        <v>6</v>
      </c>
      <c r="D10" s="18">
        <v>6</v>
      </c>
      <c r="E10" s="19">
        <f>D10/C10</f>
        <v>1</v>
      </c>
      <c r="F10" s="20">
        <f>SUM(H10+J10+L10)</f>
        <v>6</v>
      </c>
      <c r="G10" s="21">
        <f>F10/D10</f>
        <v>1</v>
      </c>
      <c r="H10" s="22">
        <f>'[15]1 класс'!J2</f>
        <v>1</v>
      </c>
      <c r="I10" s="23">
        <f>H10/F10</f>
        <v>0.16666666666666666</v>
      </c>
      <c r="J10" s="22">
        <f>'[15]1 класс'!K2</f>
        <v>4</v>
      </c>
      <c r="K10" s="23">
        <f>J10/F10</f>
        <v>0.66666666666666663</v>
      </c>
      <c r="L10" s="22">
        <f>'[15]1 класс'!L2</f>
        <v>1</v>
      </c>
      <c r="M10" s="23">
        <f>L10/F10</f>
        <v>0.16666666666666666</v>
      </c>
      <c r="N10" s="4" t="str">
        <f>IF((H10+J10+L10)&gt;D10,"ОШИБКА","")</f>
        <v/>
      </c>
    </row>
    <row r="11" spans="1:14">
      <c r="A11" s="17">
        <v>2</v>
      </c>
      <c r="B11" s="30">
        <v>2</v>
      </c>
      <c r="C11" s="18">
        <v>8</v>
      </c>
      <c r="D11" s="18">
        <v>8</v>
      </c>
      <c r="E11" s="19">
        <f t="shared" ref="E11:E21" si="0">D11/C11</f>
        <v>1</v>
      </c>
      <c r="F11" s="20">
        <f t="shared" ref="F11:F20" si="1">SUM(H11+J11+L11)</f>
        <v>8</v>
      </c>
      <c r="G11" s="21">
        <f t="shared" ref="G11:G21" si="2">F11/D11</f>
        <v>1</v>
      </c>
      <c r="H11" s="22">
        <f>'[15]2 класс'!J2</f>
        <v>0</v>
      </c>
      <c r="I11" s="23">
        <f t="shared" ref="I11:I21" si="3">H11/F11</f>
        <v>0</v>
      </c>
      <c r="J11" s="22">
        <f>'[15]2 класс'!K2</f>
        <v>6</v>
      </c>
      <c r="K11" s="23">
        <f t="shared" ref="K11:K21" si="4">J11/F11</f>
        <v>0.75</v>
      </c>
      <c r="L11" s="22">
        <f>'[15]2 класс'!L2</f>
        <v>2</v>
      </c>
      <c r="M11" s="23">
        <f t="shared" ref="M11:M21" si="5">L11/F11</f>
        <v>0.25</v>
      </c>
      <c r="N11" s="4" t="str">
        <f t="shared" ref="N11:N21" si="6">IF((H11+J11+L11)&gt;D11,"ОШИБКА","")</f>
        <v/>
      </c>
    </row>
    <row r="12" spans="1:14">
      <c r="A12" s="17">
        <v>3</v>
      </c>
      <c r="B12" s="30">
        <v>3</v>
      </c>
      <c r="C12" s="18">
        <v>9</v>
      </c>
      <c r="D12" s="18">
        <v>9</v>
      </c>
      <c r="E12" s="19">
        <f t="shared" si="0"/>
        <v>1</v>
      </c>
      <c r="F12" s="20">
        <f t="shared" si="1"/>
        <v>9</v>
      </c>
      <c r="G12" s="21">
        <f t="shared" si="2"/>
        <v>1</v>
      </c>
      <c r="H12" s="22">
        <f>'[15]3 класс'!J2</f>
        <v>2</v>
      </c>
      <c r="I12" s="23">
        <f t="shared" si="3"/>
        <v>0.22222222222222221</v>
      </c>
      <c r="J12" s="22">
        <f>'[15]3 класс'!K2</f>
        <v>2</v>
      </c>
      <c r="K12" s="23">
        <f t="shared" si="4"/>
        <v>0.22222222222222221</v>
      </c>
      <c r="L12" s="22">
        <f>'[15]3 класс'!L2</f>
        <v>5</v>
      </c>
      <c r="M12" s="23">
        <f t="shared" si="5"/>
        <v>0.55555555555555558</v>
      </c>
      <c r="N12" s="4" t="str">
        <f t="shared" si="6"/>
        <v/>
      </c>
    </row>
    <row r="13" spans="1:14">
      <c r="A13" s="17">
        <v>4</v>
      </c>
      <c r="B13" s="30">
        <v>4</v>
      </c>
      <c r="C13" s="18">
        <v>6</v>
      </c>
      <c r="D13" s="18">
        <v>6</v>
      </c>
      <c r="E13" s="19">
        <f t="shared" si="0"/>
        <v>1</v>
      </c>
      <c r="F13" s="20">
        <f t="shared" si="1"/>
        <v>6</v>
      </c>
      <c r="G13" s="21">
        <f t="shared" si="2"/>
        <v>1</v>
      </c>
      <c r="H13" s="22">
        <f>'[15]4 класс'!K2</f>
        <v>0</v>
      </c>
      <c r="I13" s="23">
        <f t="shared" si="3"/>
        <v>0</v>
      </c>
      <c r="J13" s="22">
        <f>'[15]4 класс'!L2</f>
        <v>2</v>
      </c>
      <c r="K13" s="23">
        <f t="shared" si="4"/>
        <v>0.33333333333333331</v>
      </c>
      <c r="L13" s="22">
        <f>'[15]4 класс'!M2</f>
        <v>4</v>
      </c>
      <c r="M13" s="23">
        <f t="shared" si="5"/>
        <v>0.66666666666666663</v>
      </c>
      <c r="N13" s="4" t="str">
        <f t="shared" si="6"/>
        <v/>
      </c>
    </row>
    <row r="14" spans="1:14">
      <c r="A14" s="17">
        <v>5</v>
      </c>
      <c r="B14" s="30">
        <v>5</v>
      </c>
      <c r="C14" s="18">
        <v>7</v>
      </c>
      <c r="D14" s="18">
        <v>7</v>
      </c>
      <c r="E14" s="19">
        <f t="shared" si="0"/>
        <v>1</v>
      </c>
      <c r="F14" s="20">
        <f t="shared" si="1"/>
        <v>7</v>
      </c>
      <c r="G14" s="21">
        <f t="shared" si="2"/>
        <v>1</v>
      </c>
      <c r="H14" s="22">
        <f>'[15]5 класс'!L2</f>
        <v>0</v>
      </c>
      <c r="I14" s="23">
        <f t="shared" si="3"/>
        <v>0</v>
      </c>
      <c r="J14" s="22">
        <f>'[15]5 класс'!M2</f>
        <v>3</v>
      </c>
      <c r="K14" s="23">
        <f t="shared" si="4"/>
        <v>0.42857142857142855</v>
      </c>
      <c r="L14" s="22">
        <f>'[15]5 класс'!N2</f>
        <v>4</v>
      </c>
      <c r="M14" s="23">
        <f t="shared" si="5"/>
        <v>0.5714285714285714</v>
      </c>
      <c r="N14" s="4" t="str">
        <f t="shared" si="6"/>
        <v/>
      </c>
    </row>
    <row r="15" spans="1:14">
      <c r="A15" s="17">
        <v>6</v>
      </c>
      <c r="B15" s="30">
        <v>6</v>
      </c>
      <c r="C15" s="18">
        <v>4</v>
      </c>
      <c r="D15" s="18">
        <v>4</v>
      </c>
      <c r="E15" s="19">
        <f t="shared" si="0"/>
        <v>1</v>
      </c>
      <c r="F15" s="20">
        <f t="shared" si="1"/>
        <v>4</v>
      </c>
      <c r="G15" s="21">
        <f t="shared" si="2"/>
        <v>1</v>
      </c>
      <c r="H15" s="22">
        <f>'[15]6 класс'!L2</f>
        <v>0</v>
      </c>
      <c r="I15" s="23">
        <f t="shared" si="3"/>
        <v>0</v>
      </c>
      <c r="J15" s="22">
        <f>'[15]6 класс'!M2</f>
        <v>1</v>
      </c>
      <c r="K15" s="23">
        <f t="shared" si="4"/>
        <v>0.25</v>
      </c>
      <c r="L15" s="22">
        <f>'[15]6 класс'!N2</f>
        <v>3</v>
      </c>
      <c r="M15" s="23">
        <f t="shared" si="5"/>
        <v>0.75</v>
      </c>
      <c r="N15" s="4" t="str">
        <f t="shared" si="6"/>
        <v/>
      </c>
    </row>
    <row r="16" spans="1:14">
      <c r="A16" s="17">
        <v>7</v>
      </c>
      <c r="B16" s="30">
        <v>7</v>
      </c>
      <c r="C16" s="18">
        <v>8</v>
      </c>
      <c r="D16" s="18">
        <v>8</v>
      </c>
      <c r="E16" s="19">
        <f t="shared" si="0"/>
        <v>1</v>
      </c>
      <c r="F16" s="20">
        <f t="shared" si="1"/>
        <v>8</v>
      </c>
      <c r="G16" s="21">
        <f t="shared" si="2"/>
        <v>1</v>
      </c>
      <c r="H16" s="22">
        <f>'[15]7 класс'!L2</f>
        <v>1</v>
      </c>
      <c r="I16" s="23">
        <f t="shared" si="3"/>
        <v>0.125</v>
      </c>
      <c r="J16" s="22">
        <f>'[15]7 класс'!M2</f>
        <v>1</v>
      </c>
      <c r="K16" s="23">
        <f t="shared" si="4"/>
        <v>0.125</v>
      </c>
      <c r="L16" s="22">
        <f>'[15]7 класс'!N2</f>
        <v>6</v>
      </c>
      <c r="M16" s="23">
        <f t="shared" si="5"/>
        <v>0.75</v>
      </c>
      <c r="N16" s="4" t="str">
        <f t="shared" si="6"/>
        <v/>
      </c>
    </row>
    <row r="17" spans="1:14">
      <c r="A17" s="17">
        <v>8</v>
      </c>
      <c r="B17" s="30">
        <v>8</v>
      </c>
      <c r="C17" s="18">
        <v>5</v>
      </c>
      <c r="D17" s="18">
        <v>5</v>
      </c>
      <c r="E17" s="19">
        <f t="shared" si="0"/>
        <v>1</v>
      </c>
      <c r="F17" s="20">
        <f t="shared" si="1"/>
        <v>5</v>
      </c>
      <c r="G17" s="21">
        <f t="shared" si="2"/>
        <v>1</v>
      </c>
      <c r="H17" s="22">
        <f>'[15]8 класс'!L2</f>
        <v>0</v>
      </c>
      <c r="I17" s="23">
        <f t="shared" si="3"/>
        <v>0</v>
      </c>
      <c r="J17" s="22">
        <f>'[15]8 класс'!M2</f>
        <v>1</v>
      </c>
      <c r="K17" s="23">
        <f t="shared" si="4"/>
        <v>0.2</v>
      </c>
      <c r="L17" s="22">
        <f>'[15]8 класс'!N2</f>
        <v>4</v>
      </c>
      <c r="M17" s="23">
        <f t="shared" si="5"/>
        <v>0.8</v>
      </c>
      <c r="N17" s="4" t="str">
        <f t="shared" si="6"/>
        <v/>
      </c>
    </row>
    <row r="18" spans="1:14">
      <c r="A18" s="17">
        <v>9</v>
      </c>
      <c r="B18" s="30">
        <v>9</v>
      </c>
      <c r="C18" s="18">
        <v>9</v>
      </c>
      <c r="D18" s="18">
        <v>9</v>
      </c>
      <c r="E18" s="19">
        <f t="shared" si="0"/>
        <v>1</v>
      </c>
      <c r="F18" s="20">
        <f t="shared" si="1"/>
        <v>9</v>
      </c>
      <c r="G18" s="21">
        <f t="shared" si="2"/>
        <v>1</v>
      </c>
      <c r="H18" s="22">
        <f>'[15]9 класс'!L2</f>
        <v>1</v>
      </c>
      <c r="I18" s="23">
        <f t="shared" si="3"/>
        <v>0.1111111111111111</v>
      </c>
      <c r="J18" s="22">
        <f>'[15]9 класс'!M2</f>
        <v>3</v>
      </c>
      <c r="K18" s="23">
        <f t="shared" si="4"/>
        <v>0.33333333333333331</v>
      </c>
      <c r="L18" s="22">
        <f>'[15]9 класс'!N2</f>
        <v>5</v>
      </c>
      <c r="M18" s="23">
        <f t="shared" si="5"/>
        <v>0.55555555555555558</v>
      </c>
      <c r="N18" s="4" t="str">
        <f t="shared" si="6"/>
        <v/>
      </c>
    </row>
    <row r="19" spans="1:14">
      <c r="A19" s="17">
        <v>10</v>
      </c>
      <c r="B19" s="30">
        <v>10</v>
      </c>
      <c r="C19" s="18">
        <v>3</v>
      </c>
      <c r="D19" s="18">
        <v>2</v>
      </c>
      <c r="E19" s="19">
        <f t="shared" si="0"/>
        <v>0.66666666666666663</v>
      </c>
      <c r="F19" s="20">
        <f t="shared" si="1"/>
        <v>2</v>
      </c>
      <c r="G19" s="21">
        <f t="shared" si="2"/>
        <v>1</v>
      </c>
      <c r="H19" s="22">
        <f>'[15]10 класс'!L2</f>
        <v>0</v>
      </c>
      <c r="I19" s="23">
        <f t="shared" si="3"/>
        <v>0</v>
      </c>
      <c r="J19" s="22">
        <f>'[15]10 класс'!M2</f>
        <v>1</v>
      </c>
      <c r="K19" s="23">
        <f t="shared" si="4"/>
        <v>0.5</v>
      </c>
      <c r="L19" s="22">
        <f>'[15]10 класс'!N2</f>
        <v>1</v>
      </c>
      <c r="M19" s="23">
        <f t="shared" si="5"/>
        <v>0.5</v>
      </c>
      <c r="N19" s="4" t="str">
        <f t="shared" si="6"/>
        <v/>
      </c>
    </row>
    <row r="20" spans="1:14">
      <c r="A20" s="17">
        <v>11</v>
      </c>
      <c r="B20" s="30">
        <v>11</v>
      </c>
      <c r="C20" s="18">
        <v>4</v>
      </c>
      <c r="D20" s="18">
        <v>4</v>
      </c>
      <c r="E20" s="19">
        <f t="shared" si="0"/>
        <v>1</v>
      </c>
      <c r="F20" s="20">
        <f t="shared" si="1"/>
        <v>4</v>
      </c>
      <c r="G20" s="21">
        <f t="shared" si="2"/>
        <v>1</v>
      </c>
      <c r="H20" s="22">
        <f>'[15]11 класс'!L2</f>
        <v>0</v>
      </c>
      <c r="I20" s="23">
        <f t="shared" si="3"/>
        <v>0</v>
      </c>
      <c r="J20" s="22">
        <f>'[15]11 класс'!M2</f>
        <v>1</v>
      </c>
      <c r="K20" s="23">
        <f t="shared" si="4"/>
        <v>0.25</v>
      </c>
      <c r="L20" s="22">
        <f>'[15]11 класс'!N2</f>
        <v>3</v>
      </c>
      <c r="M20" s="23">
        <f t="shared" si="5"/>
        <v>0.75</v>
      </c>
      <c r="N20" s="4" t="str">
        <f t="shared" si="6"/>
        <v/>
      </c>
    </row>
    <row r="21" spans="1:14">
      <c r="A21" s="56" t="s">
        <v>8</v>
      </c>
      <c r="B21" s="57"/>
      <c r="C21" s="29">
        <f>SUM(C10:C20)</f>
        <v>69</v>
      </c>
      <c r="D21" s="24">
        <f>SUM(D10:D20)</f>
        <v>68</v>
      </c>
      <c r="E21" s="19">
        <f t="shared" si="0"/>
        <v>0.98550724637681164</v>
      </c>
      <c r="F21" s="24">
        <f>SUM(F10:F20)</f>
        <v>68</v>
      </c>
      <c r="G21" s="21">
        <f t="shared" si="2"/>
        <v>1</v>
      </c>
      <c r="H21" s="29">
        <f>SUM(H10:H20)</f>
        <v>5</v>
      </c>
      <c r="I21" s="23">
        <f t="shared" si="3"/>
        <v>7.3529411764705885E-2</v>
      </c>
      <c r="J21" s="29">
        <f>SUM(J10:J20)</f>
        <v>25</v>
      </c>
      <c r="K21" s="23">
        <f t="shared" si="4"/>
        <v>0.36764705882352944</v>
      </c>
      <c r="L21" s="29">
        <f>SUM(L10:L20)</f>
        <v>38</v>
      </c>
      <c r="M21" s="23">
        <f t="shared" si="5"/>
        <v>0.55882352941176472</v>
      </c>
      <c r="N21" s="4" t="str">
        <f t="shared" si="6"/>
        <v/>
      </c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6">
    <mergeCell ref="A21:B21"/>
    <mergeCell ref="A1:N1"/>
    <mergeCell ref="A2:A9"/>
    <mergeCell ref="B2:B8"/>
    <mergeCell ref="C2:C8"/>
    <mergeCell ref="D2:E4"/>
    <mergeCell ref="F2:G4"/>
    <mergeCell ref="H2:M4"/>
    <mergeCell ref="N2:N8"/>
    <mergeCell ref="D5:D8"/>
    <mergeCell ref="E5:E8"/>
    <mergeCell ref="F5:F8"/>
    <mergeCell ref="G5:G8"/>
    <mergeCell ref="H5:I7"/>
    <mergeCell ref="J5:K7"/>
    <mergeCell ref="L5:M7"/>
  </mergeCells>
  <dataValidations count="6">
    <dataValidation type="whole" operator="lessThanOrEqual" allowBlank="1" showInputMessage="1" showErrorMessage="1" error="Количество обучающихся с основной группой здоровья не может превышать количество обучающихся в ОО" sqref="D10:D20">
      <formula1>C10</formula1>
    </dataValidation>
    <dataValidation type="whole" operator="lessThanOrEqual" allowBlank="1" showInputMessage="1" showErrorMessage="1" error="Количество сдавших тест не может превышать количество обучающихся с основной группой здоровья" sqref="F11:F20">
      <formula1>D11</formula1>
    </dataValidation>
    <dataValidation type="whole" operator="lessThanOrEqual" allowBlank="1" showInputMessage="1" showErrorMessage="1" error="Количество обучающихся с высоким уровнем физической подготовленности не может превышать количество обучающихся с основной группой здоровья" sqref="L10:L20">
      <formula1>D10</formula1>
    </dataValidation>
    <dataValidation type="whole" operator="lessThanOrEqual" showInputMessage="1" showErrorMessage="1" error="Количество сдавших тест не может превышать количество обучающихся с основной группой здоровья" sqref="F10">
      <formula1>D10</formula1>
    </dataValidation>
    <dataValidation type="whole" operator="lessThanOrEqual" allowBlank="1" showInputMessage="1" showErrorMessage="1" error="Количество обучающихся с низким уровнем физической подготовленности не может превышать количество обучающихся с основной группой здоровья" sqref="H10:H20">
      <formula1>D10</formula1>
    </dataValidation>
    <dataValidation type="whole" operator="lessThanOrEqual" allowBlank="1" showInputMessage="1" showErrorMessage="1" error="Количество обучающихся с средним уровнем физической подготовленности не может превышать количество обучающихся с основной группой здоровья" sqref="J10:J20">
      <formula1>D10</formula1>
    </dataValidation>
  </dataValidation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N21"/>
  <sheetViews>
    <sheetView workbookViewId="0">
      <pane ySplit="9" topLeftCell="A10" activePane="bottomLeft" state="frozen"/>
      <selection pane="bottomLeft" activeCell="D19" sqref="D19"/>
    </sheetView>
  </sheetViews>
  <sheetFormatPr defaultColWidth="9.140625" defaultRowHeight="15"/>
  <cols>
    <col min="1" max="2" width="9.140625" style="1"/>
    <col min="3" max="3" width="18.85546875" style="1" customWidth="1"/>
    <col min="4" max="4" width="9.140625" style="1"/>
    <col min="5" max="5" width="16" style="1" customWidth="1"/>
    <col min="6" max="6" width="9.140625" style="1"/>
    <col min="7" max="7" width="12" style="2" customWidth="1"/>
    <col min="8" max="8" width="9" style="1" customWidth="1"/>
    <col min="9" max="9" width="11.28515625" style="1" customWidth="1"/>
    <col min="10" max="13" width="9.140625" style="1"/>
    <col min="14" max="14" width="12.28515625" style="1" customWidth="1"/>
    <col min="15" max="16384" width="9.140625" style="1"/>
  </cols>
  <sheetData>
    <row r="1" spans="1:14" ht="78" customHeight="1">
      <c r="A1" s="35" t="s">
        <v>12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15" customHeight="1">
      <c r="A2" s="40" t="s">
        <v>11</v>
      </c>
      <c r="B2" s="44" t="s">
        <v>4</v>
      </c>
      <c r="C2" s="44" t="s">
        <v>14</v>
      </c>
      <c r="D2" s="44" t="s">
        <v>0</v>
      </c>
      <c r="E2" s="44"/>
      <c r="F2" s="44" t="s">
        <v>3</v>
      </c>
      <c r="G2" s="44"/>
      <c r="H2" s="44" t="s">
        <v>10</v>
      </c>
      <c r="I2" s="44"/>
      <c r="J2" s="44"/>
      <c r="K2" s="44"/>
      <c r="L2" s="44"/>
      <c r="M2" s="44"/>
      <c r="N2" s="37" t="s">
        <v>13</v>
      </c>
    </row>
    <row r="3" spans="1:14" ht="15" customHeight="1">
      <c r="A3" s="41"/>
      <c r="B3" s="44"/>
      <c r="C3" s="44"/>
      <c r="D3" s="44"/>
      <c r="E3" s="44"/>
      <c r="F3" s="45"/>
      <c r="G3" s="45"/>
      <c r="H3" s="45"/>
      <c r="I3" s="45"/>
      <c r="J3" s="45"/>
      <c r="K3" s="45"/>
      <c r="L3" s="45"/>
      <c r="M3" s="45"/>
      <c r="N3" s="38"/>
    </row>
    <row r="4" spans="1:14" ht="87" customHeight="1">
      <c r="A4" s="41"/>
      <c r="B4" s="44"/>
      <c r="C4" s="44"/>
      <c r="D4" s="44"/>
      <c r="E4" s="44"/>
      <c r="F4" s="45"/>
      <c r="G4" s="45"/>
      <c r="H4" s="45"/>
      <c r="I4" s="45"/>
      <c r="J4" s="45"/>
      <c r="K4" s="45"/>
      <c r="L4" s="45"/>
      <c r="M4" s="45"/>
      <c r="N4" s="38"/>
    </row>
    <row r="5" spans="1:14" ht="51" customHeight="1">
      <c r="A5" s="41"/>
      <c r="B5" s="44"/>
      <c r="C5" s="44"/>
      <c r="D5" s="46" t="s">
        <v>1</v>
      </c>
      <c r="E5" s="46" t="s">
        <v>9</v>
      </c>
      <c r="F5" s="46" t="s">
        <v>1</v>
      </c>
      <c r="G5" s="48" t="s">
        <v>2</v>
      </c>
      <c r="H5" s="44" t="s">
        <v>7</v>
      </c>
      <c r="I5" s="44"/>
      <c r="J5" s="44" t="s">
        <v>6</v>
      </c>
      <c r="K5" s="44"/>
      <c r="L5" s="44" t="s">
        <v>5</v>
      </c>
      <c r="M5" s="44"/>
      <c r="N5" s="38"/>
    </row>
    <row r="6" spans="1:14">
      <c r="A6" s="41"/>
      <c r="B6" s="44"/>
      <c r="C6" s="44"/>
      <c r="D6" s="47"/>
      <c r="E6" s="47"/>
      <c r="F6" s="47"/>
      <c r="G6" s="49"/>
      <c r="H6" s="44"/>
      <c r="I6" s="44"/>
      <c r="J6" s="44"/>
      <c r="K6" s="44"/>
      <c r="L6" s="44"/>
      <c r="M6" s="44"/>
      <c r="N6" s="38"/>
    </row>
    <row r="7" spans="1:14">
      <c r="A7" s="41"/>
      <c r="B7" s="44"/>
      <c r="C7" s="44"/>
      <c r="D7" s="47"/>
      <c r="E7" s="47"/>
      <c r="F7" s="47"/>
      <c r="G7" s="49"/>
      <c r="H7" s="44"/>
      <c r="I7" s="44"/>
      <c r="J7" s="44"/>
      <c r="K7" s="44"/>
      <c r="L7" s="44"/>
      <c r="M7" s="44"/>
      <c r="N7" s="38"/>
    </row>
    <row r="8" spans="1:14">
      <c r="A8" s="41"/>
      <c r="B8" s="44"/>
      <c r="C8" s="44"/>
      <c r="D8" s="47"/>
      <c r="E8" s="47"/>
      <c r="F8" s="47"/>
      <c r="G8" s="49"/>
      <c r="H8" s="28" t="s">
        <v>1</v>
      </c>
      <c r="I8" s="28" t="s">
        <v>2</v>
      </c>
      <c r="J8" s="28" t="s">
        <v>1</v>
      </c>
      <c r="K8" s="28" t="s">
        <v>2</v>
      </c>
      <c r="L8" s="28" t="s">
        <v>1</v>
      </c>
      <c r="M8" s="28" t="s">
        <v>2</v>
      </c>
      <c r="N8" s="39"/>
    </row>
    <row r="9" spans="1:14">
      <c r="A9" s="42"/>
      <c r="B9" s="8">
        <v>1</v>
      </c>
      <c r="C9" s="8">
        <v>2</v>
      </c>
      <c r="D9" s="8">
        <v>3</v>
      </c>
      <c r="E9" s="8">
        <v>4</v>
      </c>
      <c r="F9" s="8">
        <v>5</v>
      </c>
      <c r="G9" s="8">
        <v>6</v>
      </c>
      <c r="H9" s="8">
        <v>7</v>
      </c>
      <c r="I9" s="8">
        <v>8</v>
      </c>
      <c r="J9" s="8">
        <v>9</v>
      </c>
      <c r="K9" s="8">
        <v>10</v>
      </c>
      <c r="L9" s="8">
        <v>11</v>
      </c>
      <c r="M9" s="8">
        <v>12</v>
      </c>
      <c r="N9" s="8">
        <v>13</v>
      </c>
    </row>
    <row r="10" spans="1:14">
      <c r="A10" s="9">
        <v>1</v>
      </c>
      <c r="B10" s="27">
        <v>1</v>
      </c>
      <c r="C10" s="3">
        <f>SUM([16]НАЧАЛО:КОНЕЦ!C10)</f>
        <v>6</v>
      </c>
      <c r="D10" s="3">
        <f>SUM([16]НАЧАЛО:КОНЕЦ!D10)</f>
        <v>6</v>
      </c>
      <c r="E10" s="11">
        <f>D10/C10</f>
        <v>1</v>
      </c>
      <c r="F10" s="3">
        <f>SUM(H10+J10+L10)</f>
        <v>6</v>
      </c>
      <c r="G10" s="12">
        <f>F10/D10</f>
        <v>1</v>
      </c>
      <c r="H10" s="13">
        <f>SUM([16]НАЧАЛО:КОНЕЦ!H10)</f>
        <v>0</v>
      </c>
      <c r="I10" s="14">
        <f>H10/F10</f>
        <v>0</v>
      </c>
      <c r="J10" s="13">
        <f>SUM([16]НАЧАЛО:КОНЕЦ!J10)</f>
        <v>6</v>
      </c>
      <c r="K10" s="14">
        <f>J10/F10</f>
        <v>1</v>
      </c>
      <c r="L10" s="13">
        <f>SUM([16]НАЧАЛО:КОНЕЦ!L10)</f>
        <v>0</v>
      </c>
      <c r="M10" s="14">
        <f>L10/F10</f>
        <v>0</v>
      </c>
      <c r="N10" s="4" t="str">
        <f>IF((H10+J10+L10)&gt;D10,"ОШИБКА","")</f>
        <v/>
      </c>
    </row>
    <row r="11" spans="1:14">
      <c r="A11" s="9">
        <v>2</v>
      </c>
      <c r="B11" s="27">
        <v>2</v>
      </c>
      <c r="C11" s="3">
        <f>SUM([16]НАЧАЛО:КОНЕЦ!C11)</f>
        <v>10</v>
      </c>
      <c r="D11" s="3">
        <f>SUM([16]НАЧАЛО:КОНЕЦ!D11)</f>
        <v>10</v>
      </c>
      <c r="E11" s="11">
        <f t="shared" ref="E11:E21" si="0">D11/C11</f>
        <v>1</v>
      </c>
      <c r="F11" s="3">
        <f t="shared" ref="F11:F20" si="1">SUM(H11+J11+L11)</f>
        <v>10</v>
      </c>
      <c r="G11" s="12">
        <f t="shared" ref="G11:G21" si="2">F11/D11</f>
        <v>1</v>
      </c>
      <c r="H11" s="13">
        <f>SUM([16]НАЧАЛО:КОНЕЦ!H11)</f>
        <v>0</v>
      </c>
      <c r="I11" s="14">
        <f t="shared" ref="I11:I21" si="3">H11/F11</f>
        <v>0</v>
      </c>
      <c r="J11" s="13">
        <f>SUM([16]НАЧАЛО:КОНЕЦ!J11)</f>
        <v>10</v>
      </c>
      <c r="K11" s="14">
        <f t="shared" ref="K11:K21" si="4">J11/F11</f>
        <v>1</v>
      </c>
      <c r="L11" s="13">
        <f>SUM([16]НАЧАЛО:КОНЕЦ!L11)</f>
        <v>0</v>
      </c>
      <c r="M11" s="14">
        <f t="shared" ref="M11:M21" si="5">L11/F11</f>
        <v>0</v>
      </c>
      <c r="N11" s="4" t="str">
        <f t="shared" ref="N11:N21" si="6">IF((H11+J11+L11)&gt;D11,"ОШИБКА","")</f>
        <v/>
      </c>
    </row>
    <row r="12" spans="1:14">
      <c r="A12" s="9">
        <v>3</v>
      </c>
      <c r="B12" s="27">
        <v>3</v>
      </c>
      <c r="C12" s="3">
        <f>SUM([16]НАЧАЛО:КОНЕЦ!C12)</f>
        <v>11</v>
      </c>
      <c r="D12" s="3">
        <f>SUM([16]НАЧАЛО:КОНЕЦ!D12)</f>
        <v>11</v>
      </c>
      <c r="E12" s="11">
        <f t="shared" si="0"/>
        <v>1</v>
      </c>
      <c r="F12" s="3">
        <f t="shared" si="1"/>
        <v>11</v>
      </c>
      <c r="G12" s="12">
        <f t="shared" si="2"/>
        <v>1</v>
      </c>
      <c r="H12" s="13">
        <f>SUM([16]НАЧАЛО:КОНЕЦ!H12)</f>
        <v>0</v>
      </c>
      <c r="I12" s="14">
        <f t="shared" si="3"/>
        <v>0</v>
      </c>
      <c r="J12" s="13">
        <f>SUM([16]НАЧАЛО:КОНЕЦ!J12)</f>
        <v>11</v>
      </c>
      <c r="K12" s="14">
        <f t="shared" si="4"/>
        <v>1</v>
      </c>
      <c r="L12" s="13">
        <f>SUM([16]НАЧАЛО:КОНЕЦ!L12)</f>
        <v>0</v>
      </c>
      <c r="M12" s="14">
        <f t="shared" si="5"/>
        <v>0</v>
      </c>
      <c r="N12" s="4" t="str">
        <f t="shared" si="6"/>
        <v/>
      </c>
    </row>
    <row r="13" spans="1:14">
      <c r="A13" s="9">
        <v>4</v>
      </c>
      <c r="B13" s="27">
        <v>4</v>
      </c>
      <c r="C13" s="3">
        <f>SUM([16]НАЧАЛО:КОНЕЦ!C13)</f>
        <v>14</v>
      </c>
      <c r="D13" s="3">
        <f>SUM([16]НАЧАЛО:КОНЕЦ!D13)</f>
        <v>14</v>
      </c>
      <c r="E13" s="11">
        <f t="shared" si="0"/>
        <v>1</v>
      </c>
      <c r="F13" s="3">
        <f t="shared" si="1"/>
        <v>14</v>
      </c>
      <c r="G13" s="12">
        <f t="shared" si="2"/>
        <v>1</v>
      </c>
      <c r="H13" s="13">
        <f>SUM([16]НАЧАЛО:КОНЕЦ!H13)</f>
        <v>1</v>
      </c>
      <c r="I13" s="14">
        <f t="shared" si="3"/>
        <v>7.1428571428571425E-2</v>
      </c>
      <c r="J13" s="13">
        <f>SUM([16]НАЧАЛО:КОНЕЦ!J13)</f>
        <v>13</v>
      </c>
      <c r="K13" s="14">
        <f t="shared" si="4"/>
        <v>0.9285714285714286</v>
      </c>
      <c r="L13" s="13">
        <f>SUM([16]НАЧАЛО:КОНЕЦ!L13)</f>
        <v>0</v>
      </c>
      <c r="M13" s="14">
        <f t="shared" si="5"/>
        <v>0</v>
      </c>
      <c r="N13" s="4" t="str">
        <f t="shared" si="6"/>
        <v/>
      </c>
    </row>
    <row r="14" spans="1:14">
      <c r="A14" s="9">
        <v>5</v>
      </c>
      <c r="B14" s="27">
        <v>5</v>
      </c>
      <c r="C14" s="3">
        <f>SUM([16]НАЧАЛО:КОНЕЦ!C14)</f>
        <v>16</v>
      </c>
      <c r="D14" s="3">
        <f>SUM([16]НАЧАЛО:КОНЕЦ!D14)</f>
        <v>16</v>
      </c>
      <c r="E14" s="11">
        <f t="shared" si="0"/>
        <v>1</v>
      </c>
      <c r="F14" s="3">
        <f t="shared" si="1"/>
        <v>16</v>
      </c>
      <c r="G14" s="12">
        <f t="shared" si="2"/>
        <v>1</v>
      </c>
      <c r="H14" s="13">
        <f>SUM([16]НАЧАЛО:КОНЕЦ!H14)</f>
        <v>0</v>
      </c>
      <c r="I14" s="14">
        <f t="shared" si="3"/>
        <v>0</v>
      </c>
      <c r="J14" s="13">
        <f>SUM([16]НАЧАЛО:КОНЕЦ!J14)</f>
        <v>12</v>
      </c>
      <c r="K14" s="14">
        <f t="shared" si="4"/>
        <v>0.75</v>
      </c>
      <c r="L14" s="13">
        <f>SUM([16]НАЧАЛО:КОНЕЦ!L14)</f>
        <v>4</v>
      </c>
      <c r="M14" s="14">
        <f t="shared" si="5"/>
        <v>0.25</v>
      </c>
      <c r="N14" s="4" t="str">
        <f t="shared" si="6"/>
        <v/>
      </c>
    </row>
    <row r="15" spans="1:14">
      <c r="A15" s="9">
        <v>6</v>
      </c>
      <c r="B15" s="27">
        <v>6</v>
      </c>
      <c r="C15" s="3">
        <f>SUM([16]НАЧАЛО:КОНЕЦ!C15)</f>
        <v>4</v>
      </c>
      <c r="D15" s="3">
        <f>SUM([16]НАЧАЛО:КОНЕЦ!D15)</f>
        <v>4</v>
      </c>
      <c r="E15" s="11">
        <f t="shared" si="0"/>
        <v>1</v>
      </c>
      <c r="F15" s="3">
        <f t="shared" si="1"/>
        <v>4</v>
      </c>
      <c r="G15" s="12">
        <f t="shared" si="2"/>
        <v>1</v>
      </c>
      <c r="H15" s="13">
        <f>SUM([16]НАЧАЛО:КОНЕЦ!H15)</f>
        <v>1</v>
      </c>
      <c r="I15" s="14">
        <f t="shared" si="3"/>
        <v>0.25</v>
      </c>
      <c r="J15" s="13">
        <f>SUM([16]НАЧАЛО:КОНЕЦ!J15)</f>
        <v>2</v>
      </c>
      <c r="K15" s="14">
        <f t="shared" si="4"/>
        <v>0.5</v>
      </c>
      <c r="L15" s="13">
        <f>SUM([16]НАЧАЛО:КОНЕЦ!L15)</f>
        <v>1</v>
      </c>
      <c r="M15" s="14">
        <f t="shared" si="5"/>
        <v>0.25</v>
      </c>
      <c r="N15" s="4" t="str">
        <f t="shared" si="6"/>
        <v/>
      </c>
    </row>
    <row r="16" spans="1:14">
      <c r="A16" s="9">
        <v>7</v>
      </c>
      <c r="B16" s="27">
        <v>7</v>
      </c>
      <c r="C16" s="3">
        <f>SUM([16]НАЧАЛО:КОНЕЦ!C16)</f>
        <v>11</v>
      </c>
      <c r="D16" s="3">
        <f>SUM([16]НАЧАЛО:КОНЕЦ!D16)</f>
        <v>9</v>
      </c>
      <c r="E16" s="11">
        <f t="shared" si="0"/>
        <v>0.81818181818181823</v>
      </c>
      <c r="F16" s="3">
        <f t="shared" si="1"/>
        <v>9</v>
      </c>
      <c r="G16" s="12">
        <f t="shared" si="2"/>
        <v>1</v>
      </c>
      <c r="H16" s="13">
        <f>SUM([16]НАЧАЛО:КОНЕЦ!H16)</f>
        <v>0</v>
      </c>
      <c r="I16" s="14">
        <f t="shared" si="3"/>
        <v>0</v>
      </c>
      <c r="J16" s="13">
        <f>SUM([16]НАЧАЛО:КОНЕЦ!J16)</f>
        <v>7</v>
      </c>
      <c r="K16" s="14">
        <f t="shared" si="4"/>
        <v>0.77777777777777779</v>
      </c>
      <c r="L16" s="13">
        <f>SUM([16]НАЧАЛО:КОНЕЦ!L16)</f>
        <v>2</v>
      </c>
      <c r="M16" s="14">
        <f t="shared" si="5"/>
        <v>0.22222222222222221</v>
      </c>
      <c r="N16" s="4" t="str">
        <f t="shared" si="6"/>
        <v/>
      </c>
    </row>
    <row r="17" spans="1:14">
      <c r="A17" s="9">
        <v>8</v>
      </c>
      <c r="B17" s="27">
        <v>8</v>
      </c>
      <c r="C17" s="3">
        <f>SUM([16]НАЧАЛО:КОНЕЦ!C17)</f>
        <v>7</v>
      </c>
      <c r="D17" s="3">
        <f>SUM([16]НАЧАЛО:КОНЕЦ!D17)</f>
        <v>7</v>
      </c>
      <c r="E17" s="11">
        <f t="shared" si="0"/>
        <v>1</v>
      </c>
      <c r="F17" s="3">
        <f t="shared" si="1"/>
        <v>7</v>
      </c>
      <c r="G17" s="12">
        <f t="shared" si="2"/>
        <v>1</v>
      </c>
      <c r="H17" s="13">
        <f>SUM([16]НАЧАЛО:КОНЕЦ!H17)</f>
        <v>0</v>
      </c>
      <c r="I17" s="14">
        <f t="shared" si="3"/>
        <v>0</v>
      </c>
      <c r="J17" s="13">
        <f>SUM([16]НАЧАЛО:КОНЕЦ!J17)</f>
        <v>5</v>
      </c>
      <c r="K17" s="14">
        <f t="shared" si="4"/>
        <v>0.7142857142857143</v>
      </c>
      <c r="L17" s="13">
        <f>SUM([16]НАЧАЛО:КОНЕЦ!L17)</f>
        <v>2</v>
      </c>
      <c r="M17" s="14">
        <f t="shared" si="5"/>
        <v>0.2857142857142857</v>
      </c>
      <c r="N17" s="4" t="str">
        <f t="shared" si="6"/>
        <v/>
      </c>
    </row>
    <row r="18" spans="1:14">
      <c r="A18" s="9">
        <v>9</v>
      </c>
      <c r="B18" s="27">
        <v>9</v>
      </c>
      <c r="C18" s="3">
        <f>SUM([16]НАЧАЛО:КОНЕЦ!C18)</f>
        <v>12</v>
      </c>
      <c r="D18" s="3">
        <f>SUM([16]НАЧАЛО:КОНЕЦ!D18)</f>
        <v>12</v>
      </c>
      <c r="E18" s="11">
        <f t="shared" si="0"/>
        <v>1</v>
      </c>
      <c r="F18" s="3">
        <f t="shared" si="1"/>
        <v>12</v>
      </c>
      <c r="G18" s="12">
        <f t="shared" si="2"/>
        <v>1</v>
      </c>
      <c r="H18" s="13">
        <f>SUM([16]НАЧАЛО:КОНЕЦ!H18)</f>
        <v>0</v>
      </c>
      <c r="I18" s="14">
        <f t="shared" si="3"/>
        <v>0</v>
      </c>
      <c r="J18" s="13">
        <f>SUM([16]НАЧАЛО:КОНЕЦ!J18)</f>
        <v>12</v>
      </c>
      <c r="K18" s="14">
        <f t="shared" si="4"/>
        <v>1</v>
      </c>
      <c r="L18" s="13">
        <f>SUM([16]НАЧАЛО:КОНЕЦ!L18)</f>
        <v>0</v>
      </c>
      <c r="M18" s="14">
        <f t="shared" si="5"/>
        <v>0</v>
      </c>
      <c r="N18" s="4" t="str">
        <f t="shared" si="6"/>
        <v/>
      </c>
    </row>
    <row r="19" spans="1:14">
      <c r="A19" s="9">
        <v>10</v>
      </c>
      <c r="B19" s="27">
        <v>10</v>
      </c>
      <c r="C19" s="3">
        <f>SUM([16]НАЧАЛО:КОНЕЦ!C19)</f>
        <v>3</v>
      </c>
      <c r="D19" s="3">
        <f>SUM([16]НАЧАЛО:КОНЕЦ!D19)</f>
        <v>3</v>
      </c>
      <c r="E19" s="11">
        <f t="shared" si="0"/>
        <v>1</v>
      </c>
      <c r="F19" s="3">
        <f t="shared" si="1"/>
        <v>3</v>
      </c>
      <c r="G19" s="12">
        <f t="shared" si="2"/>
        <v>1</v>
      </c>
      <c r="H19" s="13">
        <f>SUM([16]НАЧАЛО:КОНЕЦ!H19)</f>
        <v>0</v>
      </c>
      <c r="I19" s="14">
        <f t="shared" si="3"/>
        <v>0</v>
      </c>
      <c r="J19" s="13">
        <f>SUM([16]НАЧАЛО:КОНЕЦ!J19)</f>
        <v>1</v>
      </c>
      <c r="K19" s="14">
        <f t="shared" si="4"/>
        <v>0.33333333333333331</v>
      </c>
      <c r="L19" s="13">
        <f>SUM([16]НАЧАЛО:КОНЕЦ!L19)</f>
        <v>2</v>
      </c>
      <c r="M19" s="14">
        <f t="shared" si="5"/>
        <v>0.66666666666666663</v>
      </c>
      <c r="N19" s="4" t="str">
        <f t="shared" si="6"/>
        <v/>
      </c>
    </row>
    <row r="20" spans="1:14">
      <c r="A20" s="9">
        <v>11</v>
      </c>
      <c r="B20" s="27">
        <v>11</v>
      </c>
      <c r="C20" s="3">
        <f>SUM([16]НАЧАЛО:КОНЕЦ!C20)</f>
        <v>2</v>
      </c>
      <c r="D20" s="3">
        <f>SUM([16]НАЧАЛО:КОНЕЦ!D20)</f>
        <v>2</v>
      </c>
      <c r="E20" s="11">
        <f t="shared" si="0"/>
        <v>1</v>
      </c>
      <c r="F20" s="3">
        <f t="shared" si="1"/>
        <v>2</v>
      </c>
      <c r="G20" s="12">
        <f t="shared" si="2"/>
        <v>1</v>
      </c>
      <c r="H20" s="13">
        <f>SUM([16]НАЧАЛО:КОНЕЦ!H20)</f>
        <v>1</v>
      </c>
      <c r="I20" s="14">
        <f t="shared" si="3"/>
        <v>0.5</v>
      </c>
      <c r="J20" s="13">
        <f>SUM([16]НАЧАЛО:КОНЕЦ!J20)</f>
        <v>0</v>
      </c>
      <c r="K20" s="14">
        <f t="shared" si="4"/>
        <v>0</v>
      </c>
      <c r="L20" s="13">
        <f>SUM([16]НАЧАЛО:КОНЕЦ!L20)</f>
        <v>1</v>
      </c>
      <c r="M20" s="14">
        <f t="shared" si="5"/>
        <v>0.5</v>
      </c>
      <c r="N20" s="4" t="str">
        <f t="shared" si="6"/>
        <v/>
      </c>
    </row>
    <row r="21" spans="1:14">
      <c r="A21" s="43" t="s">
        <v>8</v>
      </c>
      <c r="B21" s="42"/>
      <c r="C21" s="26">
        <f>SUM(C10:C20)</f>
        <v>96</v>
      </c>
      <c r="D21" s="6">
        <f>SUM(D10:D20)</f>
        <v>94</v>
      </c>
      <c r="E21" s="11">
        <f t="shared" si="0"/>
        <v>0.97916666666666663</v>
      </c>
      <c r="F21" s="6">
        <f>SUM(F10:F20)</f>
        <v>94</v>
      </c>
      <c r="G21" s="12">
        <f t="shared" si="2"/>
        <v>1</v>
      </c>
      <c r="H21" s="26">
        <f>SUM(H10:H20)</f>
        <v>3</v>
      </c>
      <c r="I21" s="14">
        <f t="shared" si="3"/>
        <v>3.1914893617021274E-2</v>
      </c>
      <c r="J21" s="26">
        <f>SUM(J10:J20)</f>
        <v>79</v>
      </c>
      <c r="K21" s="14">
        <f t="shared" si="4"/>
        <v>0.84042553191489366</v>
      </c>
      <c r="L21" s="26">
        <f>SUM(L10:L20)</f>
        <v>12</v>
      </c>
      <c r="M21" s="14">
        <f t="shared" si="5"/>
        <v>0.1276595744680851</v>
      </c>
      <c r="N21" s="4" t="str">
        <f t="shared" si="6"/>
        <v/>
      </c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6">
    <mergeCell ref="A21:B21"/>
    <mergeCell ref="A1:N1"/>
    <mergeCell ref="A2:A9"/>
    <mergeCell ref="B2:B8"/>
    <mergeCell ref="C2:C8"/>
    <mergeCell ref="D2:E4"/>
    <mergeCell ref="F2:G4"/>
    <mergeCell ref="H2:M4"/>
    <mergeCell ref="N2:N8"/>
    <mergeCell ref="D5:D8"/>
    <mergeCell ref="E5:E8"/>
    <mergeCell ref="F5:F8"/>
    <mergeCell ref="G5:G8"/>
    <mergeCell ref="H5:I7"/>
    <mergeCell ref="J5:K7"/>
    <mergeCell ref="L5:M7"/>
  </mergeCells>
  <dataValidations count="5">
    <dataValidation type="whole" operator="lessThanOrEqual" allowBlank="1" showInputMessage="1" showErrorMessage="1" error="Количество обучающихся с средним уровнем физической подготовленности не может превышать количество обучающихся с основной группой здоровья" sqref="J10:J20">
      <formula1>D10</formula1>
    </dataValidation>
    <dataValidation type="whole" operator="lessThanOrEqual" allowBlank="1" showInputMessage="1" showErrorMessage="1" error="Количество обучающихся с низким уровнем физической подготовленности не может превышать количество обучающихся с основной группой здоровья" sqref="H10:H20">
      <formula1>D10</formula1>
    </dataValidation>
    <dataValidation type="whole" operator="lessThanOrEqual" showInputMessage="1" showErrorMessage="1" error="Количество сдавших тест не может превышать количество обучающихся с основной группой здоровья" sqref="F10">
      <formula1>D10</formula1>
    </dataValidation>
    <dataValidation type="whole" operator="lessThanOrEqual" allowBlank="1" showInputMessage="1" showErrorMessage="1" error="Количество обучающихся с высоким уровнем физической подготовленности не может превышать количество обучающихся с основной группой здоровья" sqref="L10:L20">
      <formula1>D10</formula1>
    </dataValidation>
    <dataValidation type="whole" operator="lessThanOrEqual" allowBlank="1" showInputMessage="1" showErrorMessage="1" error="Количество сдавших тест не может превышать количество обучающихся с основной группой здоровья" sqref="F11:F20">
      <formula1>D11</formula1>
    </dataValidation>
  </dataValidation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0070C0"/>
  </sheetPr>
  <dimension ref="A1:N21"/>
  <sheetViews>
    <sheetView workbookViewId="0">
      <pane ySplit="9" topLeftCell="A10" activePane="bottomLeft" state="frozen"/>
      <selection pane="bottomLeft" activeCell="H5" sqref="H5:I7"/>
    </sheetView>
  </sheetViews>
  <sheetFormatPr defaultColWidth="9.140625" defaultRowHeight="15"/>
  <cols>
    <col min="1" max="2" width="9.140625" style="15"/>
    <col min="3" max="3" width="18.85546875" style="15" customWidth="1"/>
    <col min="4" max="4" width="9.140625" style="15"/>
    <col min="5" max="5" width="16" style="15" customWidth="1"/>
    <col min="6" max="6" width="9.140625" style="15"/>
    <col min="7" max="7" width="12" style="25" customWidth="1"/>
    <col min="8" max="8" width="9" style="15" customWidth="1"/>
    <col min="9" max="9" width="11.28515625" style="15" customWidth="1"/>
    <col min="10" max="13" width="9.140625" style="15"/>
    <col min="14" max="14" width="12.28515625" style="15" customWidth="1"/>
    <col min="15" max="16384" width="9.140625" style="15"/>
  </cols>
  <sheetData>
    <row r="1" spans="1:14" ht="78" customHeight="1">
      <c r="A1" s="58" t="s">
        <v>12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4" ht="15" customHeight="1">
      <c r="A2" s="60" t="s">
        <v>11</v>
      </c>
      <c r="B2" s="55" t="s">
        <v>4</v>
      </c>
      <c r="C2" s="55" t="s">
        <v>15</v>
      </c>
      <c r="D2" s="55" t="s">
        <v>0</v>
      </c>
      <c r="E2" s="55"/>
      <c r="F2" s="55" t="s">
        <v>3</v>
      </c>
      <c r="G2" s="55"/>
      <c r="H2" s="55" t="s">
        <v>10</v>
      </c>
      <c r="I2" s="55"/>
      <c r="J2" s="55"/>
      <c r="K2" s="55"/>
      <c r="L2" s="55"/>
      <c r="M2" s="55"/>
      <c r="N2" s="63" t="s">
        <v>13</v>
      </c>
    </row>
    <row r="3" spans="1:14" ht="15" customHeight="1">
      <c r="A3" s="61"/>
      <c r="B3" s="55"/>
      <c r="C3" s="55"/>
      <c r="D3" s="55"/>
      <c r="E3" s="55"/>
      <c r="F3" s="62"/>
      <c r="G3" s="62"/>
      <c r="H3" s="62"/>
      <c r="I3" s="62"/>
      <c r="J3" s="62"/>
      <c r="K3" s="62"/>
      <c r="L3" s="62"/>
      <c r="M3" s="62"/>
      <c r="N3" s="64"/>
    </row>
    <row r="4" spans="1:14" ht="87" customHeight="1">
      <c r="A4" s="61"/>
      <c r="B4" s="55"/>
      <c r="C4" s="55"/>
      <c r="D4" s="55"/>
      <c r="E4" s="55"/>
      <c r="F4" s="62"/>
      <c r="G4" s="62"/>
      <c r="H4" s="62"/>
      <c r="I4" s="62"/>
      <c r="J4" s="62"/>
      <c r="K4" s="62"/>
      <c r="L4" s="62"/>
      <c r="M4" s="62"/>
      <c r="N4" s="64"/>
    </row>
    <row r="5" spans="1:14" ht="51" customHeight="1">
      <c r="A5" s="61"/>
      <c r="B5" s="55"/>
      <c r="C5" s="55"/>
      <c r="D5" s="51" t="s">
        <v>1</v>
      </c>
      <c r="E5" s="51" t="s">
        <v>9</v>
      </c>
      <c r="F5" s="51" t="s">
        <v>1</v>
      </c>
      <c r="G5" s="53" t="s">
        <v>2</v>
      </c>
      <c r="H5" s="55" t="s">
        <v>7</v>
      </c>
      <c r="I5" s="55"/>
      <c r="J5" s="55" t="s">
        <v>6</v>
      </c>
      <c r="K5" s="55"/>
      <c r="L5" s="55" t="s">
        <v>5</v>
      </c>
      <c r="M5" s="55"/>
      <c r="N5" s="64"/>
    </row>
    <row r="6" spans="1:14">
      <c r="A6" s="61"/>
      <c r="B6" s="55"/>
      <c r="C6" s="55"/>
      <c r="D6" s="52"/>
      <c r="E6" s="52"/>
      <c r="F6" s="52"/>
      <c r="G6" s="54"/>
      <c r="H6" s="55"/>
      <c r="I6" s="55"/>
      <c r="J6" s="55"/>
      <c r="K6" s="55"/>
      <c r="L6" s="55"/>
      <c r="M6" s="55"/>
      <c r="N6" s="64"/>
    </row>
    <row r="7" spans="1:14">
      <c r="A7" s="61"/>
      <c r="B7" s="55"/>
      <c r="C7" s="55"/>
      <c r="D7" s="52"/>
      <c r="E7" s="52"/>
      <c r="F7" s="52"/>
      <c r="G7" s="54"/>
      <c r="H7" s="55"/>
      <c r="I7" s="55"/>
      <c r="J7" s="55"/>
      <c r="K7" s="55"/>
      <c r="L7" s="55"/>
      <c r="M7" s="55"/>
      <c r="N7" s="64"/>
    </row>
    <row r="8" spans="1:14">
      <c r="A8" s="61"/>
      <c r="B8" s="55"/>
      <c r="C8" s="55"/>
      <c r="D8" s="52"/>
      <c r="E8" s="52"/>
      <c r="F8" s="52"/>
      <c r="G8" s="54"/>
      <c r="H8" s="31" t="s">
        <v>1</v>
      </c>
      <c r="I8" s="31" t="s">
        <v>2</v>
      </c>
      <c r="J8" s="31" t="s">
        <v>1</v>
      </c>
      <c r="K8" s="31" t="s">
        <v>2</v>
      </c>
      <c r="L8" s="31" t="s">
        <v>1</v>
      </c>
      <c r="M8" s="31" t="s">
        <v>2</v>
      </c>
      <c r="N8" s="65"/>
    </row>
    <row r="9" spans="1:14">
      <c r="A9" s="57"/>
      <c r="B9" s="16">
        <v>1</v>
      </c>
      <c r="C9" s="16">
        <v>2</v>
      </c>
      <c r="D9" s="16">
        <v>3</v>
      </c>
      <c r="E9" s="16">
        <v>4</v>
      </c>
      <c r="F9" s="16">
        <v>5</v>
      </c>
      <c r="G9" s="16">
        <v>6</v>
      </c>
      <c r="H9" s="16">
        <v>7</v>
      </c>
      <c r="I9" s="16">
        <v>8</v>
      </c>
      <c r="J9" s="16">
        <v>9</v>
      </c>
      <c r="K9" s="16">
        <v>10</v>
      </c>
      <c r="L9" s="16">
        <v>11</v>
      </c>
      <c r="M9" s="16">
        <v>12</v>
      </c>
      <c r="N9" s="16">
        <v>13</v>
      </c>
    </row>
    <row r="10" spans="1:14">
      <c r="A10" s="17">
        <v>1</v>
      </c>
      <c r="B10" s="30">
        <v>1</v>
      </c>
      <c r="C10" s="18">
        <v>80</v>
      </c>
      <c r="D10" s="18">
        <v>72</v>
      </c>
      <c r="E10" s="19">
        <f>D10/C10</f>
        <v>0.9</v>
      </c>
      <c r="F10" s="20">
        <f>SUM(H10+J10+L10)</f>
        <v>72</v>
      </c>
      <c r="G10" s="21">
        <f>F10/D10</f>
        <v>1</v>
      </c>
      <c r="H10" s="22">
        <f>'[17]1 класс'!J2</f>
        <v>4</v>
      </c>
      <c r="I10" s="23">
        <f>H10/F10</f>
        <v>5.5555555555555552E-2</v>
      </c>
      <c r="J10" s="22">
        <f>'[17]1 класс'!K2</f>
        <v>63</v>
      </c>
      <c r="K10" s="23">
        <f>J10/F10</f>
        <v>0.875</v>
      </c>
      <c r="L10" s="22">
        <f>'[17]1 класс'!L2</f>
        <v>5</v>
      </c>
      <c r="M10" s="23">
        <f>L10/F10</f>
        <v>6.9444444444444448E-2</v>
      </c>
      <c r="N10" s="4" t="str">
        <f>IF((H10+J10+L10)&gt;D10,"ОШИБКА","")</f>
        <v/>
      </c>
    </row>
    <row r="11" spans="1:14">
      <c r="A11" s="17">
        <v>2</v>
      </c>
      <c r="B11" s="30">
        <v>2</v>
      </c>
      <c r="C11" s="18">
        <v>77</v>
      </c>
      <c r="D11" s="18">
        <v>72</v>
      </c>
      <c r="E11" s="19">
        <f t="shared" ref="E11:E21" si="0">D11/C11</f>
        <v>0.93506493506493504</v>
      </c>
      <c r="F11" s="20">
        <f t="shared" ref="F11:F20" si="1">SUM(H11+J11+L11)</f>
        <v>72</v>
      </c>
      <c r="G11" s="21">
        <f t="shared" ref="G11:G21" si="2">F11/D11</f>
        <v>1</v>
      </c>
      <c r="H11" s="22">
        <f>'[17]2 класс'!J2</f>
        <v>13</v>
      </c>
      <c r="I11" s="23">
        <f t="shared" ref="I11:I21" si="3">H11/F11</f>
        <v>0.18055555555555555</v>
      </c>
      <c r="J11" s="22">
        <f>'[17]2 класс'!K2</f>
        <v>31</v>
      </c>
      <c r="K11" s="23">
        <f t="shared" ref="K11:K21" si="4">J11/F11</f>
        <v>0.43055555555555558</v>
      </c>
      <c r="L11" s="22">
        <f>'[17]2 класс'!L2</f>
        <v>28</v>
      </c>
      <c r="M11" s="23">
        <f t="shared" ref="M11:M21" si="5">L11/F11</f>
        <v>0.3888888888888889</v>
      </c>
      <c r="N11" s="4" t="str">
        <f t="shared" ref="N11:N21" si="6">IF((H11+J11+L11)&gt;D11,"ОШИБКА","")</f>
        <v/>
      </c>
    </row>
    <row r="12" spans="1:14">
      <c r="A12" s="17">
        <v>3</v>
      </c>
      <c r="B12" s="30">
        <v>3</v>
      </c>
      <c r="C12" s="18">
        <v>84</v>
      </c>
      <c r="D12" s="18">
        <v>72</v>
      </c>
      <c r="E12" s="19">
        <f t="shared" si="0"/>
        <v>0.8571428571428571</v>
      </c>
      <c r="F12" s="20">
        <f t="shared" si="1"/>
        <v>72</v>
      </c>
      <c r="G12" s="21">
        <f t="shared" si="2"/>
        <v>1</v>
      </c>
      <c r="H12" s="22">
        <f>'[17]3 класс'!J2</f>
        <v>0</v>
      </c>
      <c r="I12" s="23">
        <f t="shared" si="3"/>
        <v>0</v>
      </c>
      <c r="J12" s="22">
        <f>'[17]3 класс'!K2</f>
        <v>56</v>
      </c>
      <c r="K12" s="23">
        <f t="shared" si="4"/>
        <v>0.77777777777777779</v>
      </c>
      <c r="L12" s="22">
        <f>'[17]3 класс'!L2</f>
        <v>16</v>
      </c>
      <c r="M12" s="23">
        <f t="shared" si="5"/>
        <v>0.22222222222222221</v>
      </c>
      <c r="N12" s="4" t="str">
        <f t="shared" si="6"/>
        <v/>
      </c>
    </row>
    <row r="13" spans="1:14">
      <c r="A13" s="17">
        <v>4</v>
      </c>
      <c r="B13" s="30">
        <v>4</v>
      </c>
      <c r="C13" s="18">
        <v>81</v>
      </c>
      <c r="D13" s="18">
        <v>75</v>
      </c>
      <c r="E13" s="19">
        <f t="shared" si="0"/>
        <v>0.92592592592592593</v>
      </c>
      <c r="F13" s="20">
        <f t="shared" si="1"/>
        <v>75</v>
      </c>
      <c r="G13" s="21">
        <f t="shared" si="2"/>
        <v>1</v>
      </c>
      <c r="H13" s="22">
        <f>'[17]4 класс'!K2</f>
        <v>5</v>
      </c>
      <c r="I13" s="23">
        <f t="shared" si="3"/>
        <v>6.6666666666666666E-2</v>
      </c>
      <c r="J13" s="22">
        <f>'[17]4 класс'!L2</f>
        <v>37</v>
      </c>
      <c r="K13" s="23">
        <f t="shared" si="4"/>
        <v>0.49333333333333335</v>
      </c>
      <c r="L13" s="22">
        <f>'[17]4 класс'!M2</f>
        <v>33</v>
      </c>
      <c r="M13" s="23">
        <f t="shared" si="5"/>
        <v>0.44</v>
      </c>
      <c r="N13" s="4" t="str">
        <f t="shared" si="6"/>
        <v/>
      </c>
    </row>
    <row r="14" spans="1:14">
      <c r="A14" s="17">
        <v>5</v>
      </c>
      <c r="B14" s="30">
        <v>5</v>
      </c>
      <c r="C14" s="18">
        <v>76</v>
      </c>
      <c r="D14" s="18">
        <v>69</v>
      </c>
      <c r="E14" s="19">
        <f t="shared" si="0"/>
        <v>0.90789473684210531</v>
      </c>
      <c r="F14" s="20">
        <f t="shared" si="1"/>
        <v>69</v>
      </c>
      <c r="G14" s="21">
        <f t="shared" si="2"/>
        <v>1</v>
      </c>
      <c r="H14" s="22">
        <f>'[17]5 класс'!L2</f>
        <v>1</v>
      </c>
      <c r="I14" s="23">
        <f t="shared" si="3"/>
        <v>1.4492753623188406E-2</v>
      </c>
      <c r="J14" s="22">
        <f>'[17]5 класс'!M2</f>
        <v>36</v>
      </c>
      <c r="K14" s="23">
        <f t="shared" si="4"/>
        <v>0.52173913043478259</v>
      </c>
      <c r="L14" s="22">
        <f>'[17]5 класс'!N2</f>
        <v>32</v>
      </c>
      <c r="M14" s="23">
        <f t="shared" si="5"/>
        <v>0.46376811594202899</v>
      </c>
      <c r="N14" s="4" t="str">
        <f t="shared" si="6"/>
        <v/>
      </c>
    </row>
    <row r="15" spans="1:14">
      <c r="A15" s="17">
        <v>6</v>
      </c>
      <c r="B15" s="30">
        <v>6</v>
      </c>
      <c r="C15" s="18">
        <v>73</v>
      </c>
      <c r="D15" s="18">
        <v>60</v>
      </c>
      <c r="E15" s="19">
        <f t="shared" si="0"/>
        <v>0.82191780821917804</v>
      </c>
      <c r="F15" s="20">
        <f t="shared" si="1"/>
        <v>60</v>
      </c>
      <c r="G15" s="21">
        <f t="shared" si="2"/>
        <v>1</v>
      </c>
      <c r="H15" s="22">
        <f>'[17]6 класс'!L2</f>
        <v>16</v>
      </c>
      <c r="I15" s="23">
        <f t="shared" si="3"/>
        <v>0.26666666666666666</v>
      </c>
      <c r="J15" s="22">
        <f>'[17]6 класс'!M2</f>
        <v>26</v>
      </c>
      <c r="K15" s="23">
        <f t="shared" si="4"/>
        <v>0.43333333333333335</v>
      </c>
      <c r="L15" s="22">
        <f>'[17]6 класс'!N2</f>
        <v>18</v>
      </c>
      <c r="M15" s="23">
        <f t="shared" si="5"/>
        <v>0.3</v>
      </c>
      <c r="N15" s="4" t="str">
        <f t="shared" si="6"/>
        <v/>
      </c>
    </row>
    <row r="16" spans="1:14">
      <c r="A16" s="17">
        <v>7</v>
      </c>
      <c r="B16" s="30">
        <v>7</v>
      </c>
      <c r="C16" s="18">
        <v>71</v>
      </c>
      <c r="D16" s="18">
        <v>62</v>
      </c>
      <c r="E16" s="19">
        <f t="shared" si="0"/>
        <v>0.87323943661971826</v>
      </c>
      <c r="F16" s="20">
        <f t="shared" si="1"/>
        <v>62</v>
      </c>
      <c r="G16" s="21">
        <f t="shared" si="2"/>
        <v>1</v>
      </c>
      <c r="H16" s="22">
        <f>'[17]7 класс'!L2</f>
        <v>16</v>
      </c>
      <c r="I16" s="23">
        <f t="shared" si="3"/>
        <v>0.25806451612903225</v>
      </c>
      <c r="J16" s="22">
        <f>'[17]7 класс'!M2</f>
        <v>25</v>
      </c>
      <c r="K16" s="23">
        <f t="shared" si="4"/>
        <v>0.40322580645161288</v>
      </c>
      <c r="L16" s="22">
        <f>'[17]7 класс'!N2</f>
        <v>21</v>
      </c>
      <c r="M16" s="23">
        <f t="shared" si="5"/>
        <v>0.33870967741935482</v>
      </c>
      <c r="N16" s="4" t="str">
        <f t="shared" si="6"/>
        <v/>
      </c>
    </row>
    <row r="17" spans="1:14">
      <c r="A17" s="17">
        <v>8</v>
      </c>
      <c r="B17" s="30">
        <v>8</v>
      </c>
      <c r="C17" s="18">
        <v>63</v>
      </c>
      <c r="D17" s="18">
        <v>50</v>
      </c>
      <c r="E17" s="19">
        <f t="shared" si="0"/>
        <v>0.79365079365079361</v>
      </c>
      <c r="F17" s="20">
        <f t="shared" si="1"/>
        <v>50</v>
      </c>
      <c r="G17" s="21">
        <f t="shared" si="2"/>
        <v>1</v>
      </c>
      <c r="H17" s="22">
        <f>'[17]8 класс'!L2</f>
        <v>0</v>
      </c>
      <c r="I17" s="23">
        <f t="shared" si="3"/>
        <v>0</v>
      </c>
      <c r="J17" s="22">
        <f>'[17]8 класс'!M2</f>
        <v>18</v>
      </c>
      <c r="K17" s="23">
        <f t="shared" si="4"/>
        <v>0.36</v>
      </c>
      <c r="L17" s="22">
        <f>'[17]8 класс'!N2</f>
        <v>32</v>
      </c>
      <c r="M17" s="23">
        <f t="shared" si="5"/>
        <v>0.64</v>
      </c>
      <c r="N17" s="4" t="str">
        <f t="shared" si="6"/>
        <v/>
      </c>
    </row>
    <row r="18" spans="1:14">
      <c r="A18" s="17">
        <v>9</v>
      </c>
      <c r="B18" s="30">
        <v>9</v>
      </c>
      <c r="C18" s="18">
        <v>42</v>
      </c>
      <c r="D18" s="18">
        <v>34</v>
      </c>
      <c r="E18" s="19">
        <f t="shared" si="0"/>
        <v>0.80952380952380953</v>
      </c>
      <c r="F18" s="20">
        <f t="shared" si="1"/>
        <v>34</v>
      </c>
      <c r="G18" s="21">
        <f t="shared" si="2"/>
        <v>1</v>
      </c>
      <c r="H18" s="22">
        <f>'[17]9 класс'!L2</f>
        <v>5</v>
      </c>
      <c r="I18" s="23">
        <f t="shared" si="3"/>
        <v>0.14705882352941177</v>
      </c>
      <c r="J18" s="22">
        <f>'[17]9 класс'!M2</f>
        <v>17</v>
      </c>
      <c r="K18" s="23">
        <f t="shared" si="4"/>
        <v>0.5</v>
      </c>
      <c r="L18" s="22">
        <f>'[17]9 класс'!N2</f>
        <v>12</v>
      </c>
      <c r="M18" s="23">
        <f t="shared" si="5"/>
        <v>0.35294117647058826</v>
      </c>
      <c r="N18" s="4" t="str">
        <f t="shared" si="6"/>
        <v/>
      </c>
    </row>
    <row r="19" spans="1:14">
      <c r="A19" s="17">
        <v>10</v>
      </c>
      <c r="B19" s="30">
        <v>10</v>
      </c>
      <c r="C19" s="18">
        <v>17</v>
      </c>
      <c r="D19" s="18">
        <v>14</v>
      </c>
      <c r="E19" s="19">
        <f t="shared" si="0"/>
        <v>0.82352941176470584</v>
      </c>
      <c r="F19" s="20">
        <f t="shared" si="1"/>
        <v>14</v>
      </c>
      <c r="G19" s="21">
        <f t="shared" si="2"/>
        <v>1</v>
      </c>
      <c r="H19" s="22">
        <f>'[17]10 класс'!L2</f>
        <v>3</v>
      </c>
      <c r="I19" s="23">
        <f t="shared" si="3"/>
        <v>0.21428571428571427</v>
      </c>
      <c r="J19" s="22">
        <f>'[17]10 класс'!M2</f>
        <v>7</v>
      </c>
      <c r="K19" s="23">
        <f t="shared" si="4"/>
        <v>0.5</v>
      </c>
      <c r="L19" s="22">
        <f>'[17]10 класс'!N2</f>
        <v>4</v>
      </c>
      <c r="M19" s="23">
        <f t="shared" si="5"/>
        <v>0.2857142857142857</v>
      </c>
      <c r="N19" s="4" t="str">
        <f t="shared" si="6"/>
        <v/>
      </c>
    </row>
    <row r="20" spans="1:14">
      <c r="A20" s="17">
        <v>11</v>
      </c>
      <c r="B20" s="30">
        <v>11</v>
      </c>
      <c r="C20" s="18">
        <v>21</v>
      </c>
      <c r="D20" s="18">
        <v>14</v>
      </c>
      <c r="E20" s="19">
        <f t="shared" si="0"/>
        <v>0.66666666666666663</v>
      </c>
      <c r="F20" s="20">
        <f t="shared" si="1"/>
        <v>14</v>
      </c>
      <c r="G20" s="21">
        <f t="shared" si="2"/>
        <v>1</v>
      </c>
      <c r="H20" s="22">
        <f>'[17]11 класс'!L2</f>
        <v>0</v>
      </c>
      <c r="I20" s="23">
        <f t="shared" si="3"/>
        <v>0</v>
      </c>
      <c r="J20" s="22">
        <f>'[17]11 класс'!M2</f>
        <v>6</v>
      </c>
      <c r="K20" s="23">
        <f t="shared" si="4"/>
        <v>0.42857142857142855</v>
      </c>
      <c r="L20" s="22">
        <f>'[17]11 класс'!N2</f>
        <v>8</v>
      </c>
      <c r="M20" s="23">
        <f t="shared" si="5"/>
        <v>0.5714285714285714</v>
      </c>
      <c r="N20" s="4" t="str">
        <f t="shared" si="6"/>
        <v/>
      </c>
    </row>
    <row r="21" spans="1:14">
      <c r="A21" s="56" t="s">
        <v>8</v>
      </c>
      <c r="B21" s="57"/>
      <c r="C21" s="29">
        <f>SUM(C10:C20)</f>
        <v>685</v>
      </c>
      <c r="D21" s="24">
        <f>SUM(D10:D20)</f>
        <v>594</v>
      </c>
      <c r="E21" s="19">
        <f t="shared" si="0"/>
        <v>0.86715328467153285</v>
      </c>
      <c r="F21" s="24">
        <f>SUM(F10:F20)</f>
        <v>594</v>
      </c>
      <c r="G21" s="21">
        <f t="shared" si="2"/>
        <v>1</v>
      </c>
      <c r="H21" s="29">
        <f>SUM(H10:H20)</f>
        <v>63</v>
      </c>
      <c r="I21" s="23">
        <f t="shared" si="3"/>
        <v>0.10606060606060606</v>
      </c>
      <c r="J21" s="29">
        <f>SUM(J10:J20)</f>
        <v>322</v>
      </c>
      <c r="K21" s="23">
        <f t="shared" si="4"/>
        <v>0.54208754208754206</v>
      </c>
      <c r="L21" s="29">
        <f>SUM(L10:L20)</f>
        <v>209</v>
      </c>
      <c r="M21" s="23">
        <f t="shared" si="5"/>
        <v>0.35185185185185186</v>
      </c>
      <c r="N21" s="4" t="str">
        <f t="shared" si="6"/>
        <v/>
      </c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6">
    <mergeCell ref="A21:B21"/>
    <mergeCell ref="A1:N1"/>
    <mergeCell ref="A2:A9"/>
    <mergeCell ref="B2:B8"/>
    <mergeCell ref="C2:C8"/>
    <mergeCell ref="D2:E4"/>
    <mergeCell ref="F2:G4"/>
    <mergeCell ref="H2:M4"/>
    <mergeCell ref="N2:N8"/>
    <mergeCell ref="D5:D8"/>
    <mergeCell ref="E5:E8"/>
    <mergeCell ref="F5:F8"/>
    <mergeCell ref="G5:G8"/>
    <mergeCell ref="H5:I7"/>
    <mergeCell ref="J5:K7"/>
    <mergeCell ref="L5:M7"/>
  </mergeCells>
  <dataValidations count="6">
    <dataValidation type="whole" operator="lessThanOrEqual" allowBlank="1" showInputMessage="1" showErrorMessage="1" error="Количество обучающихся с основной группой здоровья не может превышать количество обучающихся в ОО" sqref="D10:D20">
      <formula1>C10</formula1>
    </dataValidation>
    <dataValidation type="whole" operator="lessThanOrEqual" allowBlank="1" showInputMessage="1" showErrorMessage="1" error="Количество сдавших тест не может превышать количество обучающихся с основной группой здоровья" sqref="F11:F20">
      <formula1>D11</formula1>
    </dataValidation>
    <dataValidation type="whole" operator="lessThanOrEqual" allowBlank="1" showInputMessage="1" showErrorMessage="1" error="Количество обучающихся с высоким уровнем физической подготовленности не может превышать количество обучающихся с основной группой здоровья" sqref="L10:L20">
      <formula1>D10</formula1>
    </dataValidation>
    <dataValidation type="whole" operator="lessThanOrEqual" showInputMessage="1" showErrorMessage="1" error="Количество сдавших тест не может превышать количество обучающихся с основной группой здоровья" sqref="F10">
      <formula1>D10</formula1>
    </dataValidation>
    <dataValidation type="whole" operator="lessThanOrEqual" allowBlank="1" showInputMessage="1" showErrorMessage="1" error="Количество обучающихся с низким уровнем физической подготовленности не может превышать количество обучающихся с основной группой здоровья" sqref="H10:H20">
      <formula1>D10</formula1>
    </dataValidation>
    <dataValidation type="whole" operator="lessThanOrEqual" allowBlank="1" showInputMessage="1" showErrorMessage="1" error="Количество обучающихся с средним уровнем физической подготовленности не может превышать количество обучающихся с основной группой здоровья" sqref="J10:J20">
      <formula1>D10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048576"/>
    </sheetView>
  </sheetViews>
  <sheetFormatPr defaultRowHeight="15"/>
  <cols>
    <col min="1" max="16384" width="9.140625" style="50"/>
  </cols>
  <sheetData/>
  <sheetProtection sheet="1" formatCells="0" formatColumns="0" formatRows="0" insertColumns="0" insertRows="0" insertHyperlinks="0" deleteColumns="0" deleteRows="0" sort="0" autoFilter="0" pivotTables="0"/>
  <mergeCells count="1">
    <mergeCell ref="A1:XFD1048576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0070C0"/>
  </sheetPr>
  <dimension ref="A1:N21"/>
  <sheetViews>
    <sheetView workbookViewId="0">
      <pane ySplit="9" topLeftCell="A10" activePane="bottomLeft" state="frozen"/>
      <selection pane="bottomLeft" activeCell="C21" sqref="C21"/>
    </sheetView>
  </sheetViews>
  <sheetFormatPr defaultColWidth="9.140625" defaultRowHeight="15"/>
  <cols>
    <col min="1" max="2" width="9.140625" style="32"/>
    <col min="3" max="3" width="18.85546875" style="32" customWidth="1"/>
    <col min="4" max="4" width="9.140625" style="32"/>
    <col min="5" max="5" width="16" style="32" customWidth="1"/>
    <col min="6" max="6" width="9.140625" style="32"/>
    <col min="7" max="7" width="12" style="32" customWidth="1"/>
    <col min="8" max="8" width="9" style="32" customWidth="1"/>
    <col min="9" max="9" width="11.28515625" style="32" customWidth="1"/>
    <col min="10" max="13" width="9.140625" style="32"/>
    <col min="14" max="14" width="12.28515625" style="32" customWidth="1"/>
    <col min="15" max="16384" width="9.140625" style="32"/>
  </cols>
  <sheetData>
    <row r="1" spans="1:14" ht="78" customHeight="1">
      <c r="A1" s="66" t="s">
        <v>12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ht="15" customHeight="1">
      <c r="A2" s="66" t="s">
        <v>11</v>
      </c>
      <c r="B2" s="66" t="s">
        <v>4</v>
      </c>
      <c r="C2" s="66" t="s">
        <v>15</v>
      </c>
      <c r="D2" s="66" t="s">
        <v>16</v>
      </c>
      <c r="E2" s="66"/>
      <c r="F2" s="66" t="s">
        <v>3</v>
      </c>
      <c r="G2" s="66"/>
      <c r="H2" s="66" t="s">
        <v>10</v>
      </c>
      <c r="I2" s="66"/>
      <c r="J2" s="66"/>
      <c r="K2" s="66"/>
      <c r="L2" s="66"/>
      <c r="M2" s="66"/>
      <c r="N2" s="66" t="s">
        <v>13</v>
      </c>
    </row>
    <row r="3" spans="1:14" ht="15" customHeight="1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</row>
    <row r="4" spans="1:14" ht="87" customHeight="1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</row>
    <row r="5" spans="1:14" ht="51" customHeight="1">
      <c r="A5" s="66"/>
      <c r="B5" s="66"/>
      <c r="C5" s="66"/>
      <c r="D5" s="66" t="s">
        <v>1</v>
      </c>
      <c r="E5" s="66" t="s">
        <v>9</v>
      </c>
      <c r="F5" s="66" t="s">
        <v>1</v>
      </c>
      <c r="G5" s="66" t="s">
        <v>2</v>
      </c>
      <c r="H5" s="66" t="s">
        <v>7</v>
      </c>
      <c r="I5" s="66"/>
      <c r="J5" s="66" t="s">
        <v>6</v>
      </c>
      <c r="K5" s="66"/>
      <c r="L5" s="66" t="s">
        <v>5</v>
      </c>
      <c r="M5" s="66"/>
      <c r="N5" s="66"/>
    </row>
    <row r="6" spans="1:14">
      <c r="A6" s="66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</row>
    <row r="7" spans="1:14">
      <c r="A7" s="66"/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</row>
    <row r="8" spans="1:14">
      <c r="A8" s="66"/>
      <c r="B8" s="66"/>
      <c r="C8" s="66"/>
      <c r="D8" s="66"/>
      <c r="E8" s="66"/>
      <c r="F8" s="66"/>
      <c r="G8" s="66"/>
      <c r="H8" s="32" t="s">
        <v>1</v>
      </c>
      <c r="I8" s="32" t="s">
        <v>2</v>
      </c>
      <c r="J8" s="32" t="s">
        <v>1</v>
      </c>
      <c r="K8" s="32" t="s">
        <v>2</v>
      </c>
      <c r="L8" s="32" t="s">
        <v>1</v>
      </c>
      <c r="M8" s="32" t="s">
        <v>2</v>
      </c>
      <c r="N8" s="66"/>
    </row>
    <row r="9" spans="1:14">
      <c r="A9" s="66"/>
      <c r="B9" s="32">
        <v>1</v>
      </c>
      <c r="C9" s="32">
        <v>2</v>
      </c>
      <c r="D9" s="32">
        <v>3</v>
      </c>
      <c r="E9" s="32">
        <v>4</v>
      </c>
      <c r="F9" s="32">
        <v>5</v>
      </c>
      <c r="G9" s="32">
        <v>6</v>
      </c>
      <c r="H9" s="32">
        <v>7</v>
      </c>
      <c r="I9" s="32">
        <v>8</v>
      </c>
      <c r="J9" s="32">
        <v>9</v>
      </c>
      <c r="K9" s="32">
        <v>10</v>
      </c>
      <c r="L9" s="32">
        <v>11</v>
      </c>
      <c r="M9" s="32">
        <v>12</v>
      </c>
      <c r="N9" s="32">
        <v>13</v>
      </c>
    </row>
    <row r="10" spans="1:14">
      <c r="A10" s="32">
        <v>1</v>
      </c>
      <c r="B10" s="32">
        <v>1</v>
      </c>
      <c r="C10" s="32">
        <v>15</v>
      </c>
      <c r="D10" s="32">
        <v>15</v>
      </c>
      <c r="E10" s="32">
        <f>D10/C10</f>
        <v>1</v>
      </c>
      <c r="F10" s="32">
        <f>SUM(H10+J10+L10)</f>
        <v>15</v>
      </c>
      <c r="G10" s="32">
        <f>F10/D10</f>
        <v>1</v>
      </c>
      <c r="H10" s="32">
        <f>'[18]1 класс'!J2</f>
        <v>1</v>
      </c>
      <c r="I10" s="32">
        <f>H10/F10</f>
        <v>6.6666666666666666E-2</v>
      </c>
      <c r="J10" s="32">
        <f>'[18]1 класс'!K2</f>
        <v>10</v>
      </c>
      <c r="K10" s="32">
        <f>J10/F10</f>
        <v>0.66666666666666663</v>
      </c>
      <c r="L10" s="32">
        <f>'[18]1 класс'!L2</f>
        <v>4</v>
      </c>
      <c r="M10" s="32">
        <f>L10/F10</f>
        <v>0.26666666666666666</v>
      </c>
      <c r="N10" s="32" t="str">
        <f>IF((H10+J10+L10)&gt;D10,"ОШИБКА","")</f>
        <v/>
      </c>
    </row>
    <row r="11" spans="1:14">
      <c r="A11" s="32">
        <v>2</v>
      </c>
      <c r="B11" s="32">
        <v>2</v>
      </c>
      <c r="C11" s="32">
        <v>7</v>
      </c>
      <c r="D11" s="32">
        <v>7</v>
      </c>
      <c r="E11" s="32">
        <f t="shared" ref="E11:E21" si="0">D11/C11</f>
        <v>1</v>
      </c>
      <c r="F11" s="32">
        <f t="shared" ref="F11:F20" si="1">SUM(H11+J11+L11)</f>
        <v>6</v>
      </c>
      <c r="G11" s="32">
        <f t="shared" ref="G11:G21" si="2">F11/D11</f>
        <v>0.8571428571428571</v>
      </c>
      <c r="H11" s="32">
        <f>'[18]2 класс'!J2</f>
        <v>0</v>
      </c>
      <c r="I11" s="32">
        <f t="shared" ref="I11:I21" si="3">H11/F11</f>
        <v>0</v>
      </c>
      <c r="J11" s="32">
        <f>'[18]2 класс'!K2</f>
        <v>1</v>
      </c>
      <c r="K11" s="32">
        <f t="shared" ref="K11:K21" si="4">J11/F11</f>
        <v>0.16666666666666666</v>
      </c>
      <c r="L11" s="32">
        <f>'[18]2 класс'!L2</f>
        <v>5</v>
      </c>
      <c r="M11" s="32">
        <f t="shared" ref="M11:M21" si="5">L11/F11</f>
        <v>0.83333333333333337</v>
      </c>
      <c r="N11" s="32" t="str">
        <f t="shared" ref="N11:N21" si="6">IF((H11+J11+L11)&gt;D11,"ОШИБКА","")</f>
        <v/>
      </c>
    </row>
    <row r="12" spans="1:14">
      <c r="A12" s="32">
        <v>3</v>
      </c>
      <c r="B12" s="32">
        <v>3</v>
      </c>
      <c r="C12" s="32">
        <v>5</v>
      </c>
      <c r="D12" s="32">
        <v>5</v>
      </c>
      <c r="E12" s="32">
        <f t="shared" si="0"/>
        <v>1</v>
      </c>
      <c r="F12" s="32">
        <f t="shared" si="1"/>
        <v>5</v>
      </c>
      <c r="G12" s="32">
        <f t="shared" si="2"/>
        <v>1</v>
      </c>
      <c r="H12" s="32">
        <f>'[18]3 класс'!J2</f>
        <v>0</v>
      </c>
      <c r="I12" s="32">
        <f t="shared" si="3"/>
        <v>0</v>
      </c>
      <c r="J12" s="32">
        <f>'[18]3 класс'!K2</f>
        <v>2</v>
      </c>
      <c r="K12" s="32">
        <f t="shared" si="4"/>
        <v>0.4</v>
      </c>
      <c r="L12" s="32">
        <f>'[18]3 класс'!L2</f>
        <v>3</v>
      </c>
      <c r="M12" s="32">
        <f t="shared" si="5"/>
        <v>0.6</v>
      </c>
      <c r="N12" s="32" t="str">
        <f t="shared" si="6"/>
        <v/>
      </c>
    </row>
    <row r="13" spans="1:14">
      <c r="A13" s="32">
        <v>4</v>
      </c>
      <c r="B13" s="32">
        <v>4</v>
      </c>
      <c r="C13" s="32">
        <v>11</v>
      </c>
      <c r="D13" s="32">
        <v>11</v>
      </c>
      <c r="E13" s="32">
        <f t="shared" si="0"/>
        <v>1</v>
      </c>
      <c r="F13" s="32">
        <f t="shared" si="1"/>
        <v>11</v>
      </c>
      <c r="G13" s="32">
        <f t="shared" si="2"/>
        <v>1</v>
      </c>
      <c r="H13" s="32">
        <f>'[18]4 класс'!K2</f>
        <v>1</v>
      </c>
      <c r="I13" s="32">
        <f t="shared" si="3"/>
        <v>9.0909090909090912E-2</v>
      </c>
      <c r="J13" s="32">
        <f>'[18]4 класс'!L2</f>
        <v>5</v>
      </c>
      <c r="K13" s="32">
        <f t="shared" si="4"/>
        <v>0.45454545454545453</v>
      </c>
      <c r="L13" s="32">
        <f>'[18]4 класс'!M2</f>
        <v>5</v>
      </c>
      <c r="M13" s="32">
        <f t="shared" si="5"/>
        <v>0.45454545454545453</v>
      </c>
      <c r="N13" s="32" t="str">
        <f t="shared" si="6"/>
        <v/>
      </c>
    </row>
    <row r="14" spans="1:14">
      <c r="A14" s="32">
        <v>5</v>
      </c>
      <c r="B14" s="32">
        <v>5</v>
      </c>
      <c r="C14" s="32">
        <v>11</v>
      </c>
      <c r="D14" s="32">
        <v>10</v>
      </c>
      <c r="E14" s="32">
        <f t="shared" si="0"/>
        <v>0.90909090909090906</v>
      </c>
      <c r="F14" s="32">
        <f t="shared" si="1"/>
        <v>11</v>
      </c>
      <c r="G14" s="32">
        <f t="shared" si="2"/>
        <v>1.1000000000000001</v>
      </c>
      <c r="H14" s="32">
        <f>'[18]5 класс'!L2</f>
        <v>0</v>
      </c>
      <c r="I14" s="32">
        <f t="shared" si="3"/>
        <v>0</v>
      </c>
      <c r="J14" s="32">
        <f>'[18]5 класс'!M2</f>
        <v>4</v>
      </c>
      <c r="K14" s="32">
        <f t="shared" si="4"/>
        <v>0.36363636363636365</v>
      </c>
      <c r="L14" s="32">
        <f>'[18]5 класс'!N2</f>
        <v>7</v>
      </c>
      <c r="M14" s="32">
        <f t="shared" si="5"/>
        <v>0.63636363636363635</v>
      </c>
      <c r="N14" s="32" t="str">
        <f t="shared" si="6"/>
        <v>ОШИБКА</v>
      </c>
    </row>
    <row r="15" spans="1:14">
      <c r="A15" s="32">
        <v>6</v>
      </c>
      <c r="B15" s="32">
        <v>6</v>
      </c>
      <c r="C15" s="32">
        <v>11</v>
      </c>
      <c r="D15" s="32">
        <v>11</v>
      </c>
      <c r="E15" s="32">
        <f t="shared" si="0"/>
        <v>1</v>
      </c>
      <c r="F15" s="32">
        <f t="shared" si="1"/>
        <v>10</v>
      </c>
      <c r="G15" s="32">
        <f t="shared" si="2"/>
        <v>0.90909090909090906</v>
      </c>
      <c r="H15" s="32">
        <f>'[18]6 класс'!L2</f>
        <v>1</v>
      </c>
      <c r="I15" s="32">
        <f t="shared" si="3"/>
        <v>0.1</v>
      </c>
      <c r="J15" s="32">
        <f>'[18]6 класс'!M2</f>
        <v>3</v>
      </c>
      <c r="K15" s="32">
        <f t="shared" si="4"/>
        <v>0.3</v>
      </c>
      <c r="L15" s="32">
        <f>'[18]6 класс'!N2</f>
        <v>6</v>
      </c>
      <c r="M15" s="32">
        <f t="shared" si="5"/>
        <v>0.6</v>
      </c>
      <c r="N15" s="32" t="str">
        <f t="shared" si="6"/>
        <v/>
      </c>
    </row>
    <row r="16" spans="1:14">
      <c r="A16" s="32">
        <v>7</v>
      </c>
      <c r="B16" s="32">
        <v>7</v>
      </c>
      <c r="C16" s="32">
        <v>5</v>
      </c>
      <c r="D16" s="32">
        <v>4</v>
      </c>
      <c r="E16" s="32">
        <f t="shared" si="0"/>
        <v>0.8</v>
      </c>
      <c r="F16" s="32">
        <f t="shared" si="1"/>
        <v>5</v>
      </c>
      <c r="G16" s="32">
        <f t="shared" si="2"/>
        <v>1.25</v>
      </c>
      <c r="H16" s="32">
        <f>'[18]7 класс'!L2</f>
        <v>1</v>
      </c>
      <c r="I16" s="32">
        <f t="shared" si="3"/>
        <v>0.2</v>
      </c>
      <c r="J16" s="32">
        <f>'[18]7 класс'!M2</f>
        <v>1</v>
      </c>
      <c r="K16" s="32">
        <f t="shared" si="4"/>
        <v>0.2</v>
      </c>
      <c r="L16" s="32">
        <f>'[18]7 класс'!N2</f>
        <v>3</v>
      </c>
      <c r="M16" s="32">
        <f t="shared" si="5"/>
        <v>0.6</v>
      </c>
      <c r="N16" s="32" t="str">
        <f t="shared" si="6"/>
        <v>ОШИБКА</v>
      </c>
    </row>
    <row r="17" spans="1:14">
      <c r="A17" s="32">
        <v>8</v>
      </c>
      <c r="B17" s="32">
        <v>8</v>
      </c>
      <c r="C17" s="32">
        <v>12</v>
      </c>
      <c r="D17" s="32">
        <v>11</v>
      </c>
      <c r="E17" s="32">
        <f t="shared" si="0"/>
        <v>0.91666666666666663</v>
      </c>
      <c r="F17" s="32">
        <f t="shared" si="1"/>
        <v>12</v>
      </c>
      <c r="G17" s="32">
        <f t="shared" si="2"/>
        <v>1.0909090909090908</v>
      </c>
      <c r="H17" s="32">
        <f>'[18]8 класс'!L2</f>
        <v>2</v>
      </c>
      <c r="I17" s="32">
        <f t="shared" si="3"/>
        <v>0.16666666666666666</v>
      </c>
      <c r="J17" s="32">
        <f>'[18]8 класс'!M2</f>
        <v>5</v>
      </c>
      <c r="K17" s="32">
        <f t="shared" si="4"/>
        <v>0.41666666666666669</v>
      </c>
      <c r="L17" s="32">
        <f>'[18]8 класс'!N2</f>
        <v>5</v>
      </c>
      <c r="M17" s="32">
        <f t="shared" si="5"/>
        <v>0.41666666666666669</v>
      </c>
      <c r="N17" s="32" t="str">
        <f t="shared" si="6"/>
        <v>ОШИБКА</v>
      </c>
    </row>
    <row r="18" spans="1:14">
      <c r="A18" s="32">
        <v>9</v>
      </c>
      <c r="B18" s="32">
        <v>9</v>
      </c>
      <c r="C18" s="32">
        <v>9</v>
      </c>
      <c r="D18" s="32">
        <v>8</v>
      </c>
      <c r="E18" s="32">
        <f t="shared" si="0"/>
        <v>0.88888888888888884</v>
      </c>
      <c r="F18" s="32">
        <f t="shared" si="1"/>
        <v>9</v>
      </c>
      <c r="G18" s="32">
        <f t="shared" si="2"/>
        <v>1.125</v>
      </c>
      <c r="H18" s="32">
        <f>'[18]9 класс'!L2</f>
        <v>1</v>
      </c>
      <c r="I18" s="32">
        <f t="shared" si="3"/>
        <v>0.1111111111111111</v>
      </c>
      <c r="J18" s="32">
        <f>'[18]9 класс'!M2</f>
        <v>3</v>
      </c>
      <c r="K18" s="32">
        <f t="shared" si="4"/>
        <v>0.33333333333333331</v>
      </c>
      <c r="L18" s="32">
        <f>'[18]9 класс'!N2</f>
        <v>5</v>
      </c>
      <c r="M18" s="32">
        <f t="shared" si="5"/>
        <v>0.55555555555555558</v>
      </c>
      <c r="N18" s="32" t="str">
        <f t="shared" si="6"/>
        <v>ОШИБКА</v>
      </c>
    </row>
    <row r="19" spans="1:14">
      <c r="A19" s="32">
        <v>10</v>
      </c>
      <c r="B19" s="32">
        <v>10</v>
      </c>
      <c r="E19" s="32" t="e">
        <f t="shared" si="0"/>
        <v>#DIV/0!</v>
      </c>
      <c r="F19" s="32">
        <f t="shared" si="1"/>
        <v>0</v>
      </c>
      <c r="G19" s="32" t="e">
        <f t="shared" si="2"/>
        <v>#DIV/0!</v>
      </c>
      <c r="H19" s="32">
        <f>'[18]10'!L2</f>
        <v>0</v>
      </c>
      <c r="I19" s="32" t="e">
        <f t="shared" si="3"/>
        <v>#DIV/0!</v>
      </c>
      <c r="J19" s="32">
        <f>'[18]10'!M2</f>
        <v>0</v>
      </c>
      <c r="K19" s="32" t="e">
        <f t="shared" si="4"/>
        <v>#DIV/0!</v>
      </c>
      <c r="L19" s="32">
        <f>'[18]10'!N2</f>
        <v>0</v>
      </c>
      <c r="M19" s="32" t="e">
        <f t="shared" si="5"/>
        <v>#DIV/0!</v>
      </c>
      <c r="N19" s="32" t="str">
        <f t="shared" si="6"/>
        <v/>
      </c>
    </row>
    <row r="20" spans="1:14">
      <c r="A20" s="32">
        <v>11</v>
      </c>
      <c r="B20" s="32">
        <v>11</v>
      </c>
      <c r="E20" s="32" t="e">
        <f t="shared" si="0"/>
        <v>#DIV/0!</v>
      </c>
      <c r="F20" s="32">
        <f t="shared" si="1"/>
        <v>0</v>
      </c>
      <c r="G20" s="32" t="e">
        <f t="shared" si="2"/>
        <v>#DIV/0!</v>
      </c>
      <c r="H20" s="32">
        <f>'[18]11 класс'!L2</f>
        <v>0</v>
      </c>
      <c r="I20" s="32" t="e">
        <f t="shared" si="3"/>
        <v>#DIV/0!</v>
      </c>
      <c r="J20" s="32">
        <f>'[18]11 класс'!M2</f>
        <v>0</v>
      </c>
      <c r="K20" s="32" t="e">
        <f t="shared" si="4"/>
        <v>#DIV/0!</v>
      </c>
      <c r="L20" s="32">
        <f>'[18]11 класс'!N2</f>
        <v>0</v>
      </c>
      <c r="M20" s="32" t="e">
        <f t="shared" si="5"/>
        <v>#DIV/0!</v>
      </c>
      <c r="N20" s="32" t="str">
        <f t="shared" si="6"/>
        <v/>
      </c>
    </row>
    <row r="21" spans="1:14">
      <c r="A21" s="66" t="s">
        <v>8</v>
      </c>
      <c r="B21" s="66"/>
      <c r="C21" s="32">
        <f>SUM(C10:C20)</f>
        <v>86</v>
      </c>
      <c r="D21" s="32">
        <f>SUM(D10:D20)</f>
        <v>82</v>
      </c>
      <c r="E21" s="32">
        <f t="shared" si="0"/>
        <v>0.95348837209302328</v>
      </c>
      <c r="F21" s="32">
        <f>SUM(F10:F20)</f>
        <v>84</v>
      </c>
      <c r="G21" s="32">
        <f t="shared" si="2"/>
        <v>1.024390243902439</v>
      </c>
      <c r="H21" s="32">
        <f>SUM(H10:H20)</f>
        <v>7</v>
      </c>
      <c r="I21" s="32">
        <f t="shared" si="3"/>
        <v>8.3333333333333329E-2</v>
      </c>
      <c r="J21" s="32">
        <f>SUM(J10:J20)</f>
        <v>34</v>
      </c>
      <c r="K21" s="32">
        <f t="shared" si="4"/>
        <v>0.40476190476190477</v>
      </c>
      <c r="L21" s="32">
        <f>SUM(L10:L20)</f>
        <v>43</v>
      </c>
      <c r="M21" s="32">
        <f t="shared" si="5"/>
        <v>0.51190476190476186</v>
      </c>
      <c r="N21" s="32" t="str">
        <f t="shared" si="6"/>
        <v>ОШИБКА</v>
      </c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6">
    <mergeCell ref="A21:B21"/>
    <mergeCell ref="A1:N1"/>
    <mergeCell ref="A2:A9"/>
    <mergeCell ref="B2:B8"/>
    <mergeCell ref="C2:C8"/>
    <mergeCell ref="D2:E4"/>
    <mergeCell ref="F2:G4"/>
    <mergeCell ref="H2:M4"/>
    <mergeCell ref="N2:N8"/>
    <mergeCell ref="D5:D8"/>
    <mergeCell ref="E5:E8"/>
    <mergeCell ref="F5:F8"/>
    <mergeCell ref="G5:G8"/>
    <mergeCell ref="H5:I7"/>
    <mergeCell ref="J5:K7"/>
    <mergeCell ref="L5:M7"/>
  </mergeCells>
  <dataValidations count="6">
    <dataValidation type="whole" operator="lessThanOrEqual" allowBlank="1" showInputMessage="1" showErrorMessage="1" error="Количество обучающихся с основной группой здоровья не может превышать количество обучающихся в ОО" sqref="D10:D20">
      <formula1>C10</formula1>
    </dataValidation>
    <dataValidation type="whole" operator="lessThanOrEqual" allowBlank="1" showInputMessage="1" showErrorMessage="1" error="Количество сдавших тест не может превышать количество обучающихся с основной группой здоровья" sqref="F11:F20">
      <formula1>D11</formula1>
    </dataValidation>
    <dataValidation type="whole" operator="lessThanOrEqual" allowBlank="1" showInputMessage="1" showErrorMessage="1" error="Количество обучающихся с высоким уровнем физической подготовленности не может превышать количество обучающихся с основной группой здоровья" sqref="L10:L20">
      <formula1>D10</formula1>
    </dataValidation>
    <dataValidation type="whole" operator="lessThanOrEqual" showInputMessage="1" showErrorMessage="1" error="Количество сдавших тест не может превышать количество обучающихся с основной группой здоровья" sqref="F10">
      <formula1>D10</formula1>
    </dataValidation>
    <dataValidation type="whole" operator="lessThanOrEqual" allowBlank="1" showInputMessage="1" showErrorMessage="1" error="Количество обучающихся с низким уровнем физической подготовленности не может превышать количество обучающихся с основной группой здоровья" sqref="H10:H20">
      <formula1>D10</formula1>
    </dataValidation>
    <dataValidation type="whole" operator="lessThanOrEqual" allowBlank="1" showInputMessage="1" showErrorMessage="1" error="Количество обучающихся с средним уровнем физической подготовленности не может превышать количество обучающихся с основной группой здоровья" sqref="J10:J20">
      <formula1>D10</formula1>
    </dataValidation>
  </dataValidation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21"/>
  <sheetViews>
    <sheetView workbookViewId="0">
      <pane ySplit="9" topLeftCell="A10" activePane="bottomLeft" state="frozen"/>
      <selection pane="bottomLeft" activeCell="D11" sqref="D11"/>
    </sheetView>
  </sheetViews>
  <sheetFormatPr defaultColWidth="9.140625" defaultRowHeight="15"/>
  <cols>
    <col min="1" max="2" width="9.140625" style="1"/>
    <col min="3" max="3" width="18.85546875" style="1" customWidth="1"/>
    <col min="4" max="4" width="9.140625" style="1"/>
    <col min="5" max="5" width="16" style="1" customWidth="1"/>
    <col min="6" max="6" width="9.140625" style="1"/>
    <col min="7" max="7" width="12" style="2" customWidth="1"/>
    <col min="8" max="8" width="9" style="1" customWidth="1"/>
    <col min="9" max="9" width="11.28515625" style="1" customWidth="1"/>
    <col min="10" max="13" width="9.140625" style="1"/>
    <col min="14" max="14" width="12.28515625" style="1" customWidth="1"/>
    <col min="15" max="16384" width="9.140625" style="1"/>
  </cols>
  <sheetData>
    <row r="1" spans="1:14" ht="78" customHeight="1">
      <c r="A1" s="35" t="s">
        <v>12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15" customHeight="1">
      <c r="A2" s="40" t="s">
        <v>11</v>
      </c>
      <c r="B2" s="44" t="s">
        <v>4</v>
      </c>
      <c r="C2" s="44" t="s">
        <v>14</v>
      </c>
      <c r="D2" s="44" t="s">
        <v>0</v>
      </c>
      <c r="E2" s="44"/>
      <c r="F2" s="44" t="s">
        <v>3</v>
      </c>
      <c r="G2" s="44"/>
      <c r="H2" s="44" t="s">
        <v>10</v>
      </c>
      <c r="I2" s="44"/>
      <c r="J2" s="44"/>
      <c r="K2" s="44"/>
      <c r="L2" s="44"/>
      <c r="M2" s="44"/>
      <c r="N2" s="37" t="s">
        <v>13</v>
      </c>
    </row>
    <row r="3" spans="1:14" ht="15" customHeight="1">
      <c r="A3" s="41"/>
      <c r="B3" s="44"/>
      <c r="C3" s="44"/>
      <c r="D3" s="44"/>
      <c r="E3" s="44"/>
      <c r="F3" s="45"/>
      <c r="G3" s="45"/>
      <c r="H3" s="45"/>
      <c r="I3" s="45"/>
      <c r="J3" s="45"/>
      <c r="K3" s="45"/>
      <c r="L3" s="45"/>
      <c r="M3" s="45"/>
      <c r="N3" s="38"/>
    </row>
    <row r="4" spans="1:14" ht="87" customHeight="1">
      <c r="A4" s="41"/>
      <c r="B4" s="44"/>
      <c r="C4" s="44"/>
      <c r="D4" s="44"/>
      <c r="E4" s="44"/>
      <c r="F4" s="45"/>
      <c r="G4" s="45"/>
      <c r="H4" s="45"/>
      <c r="I4" s="45"/>
      <c r="J4" s="45"/>
      <c r="K4" s="45"/>
      <c r="L4" s="45"/>
      <c r="M4" s="45"/>
      <c r="N4" s="38"/>
    </row>
    <row r="5" spans="1:14" ht="51" customHeight="1">
      <c r="A5" s="41"/>
      <c r="B5" s="44"/>
      <c r="C5" s="44"/>
      <c r="D5" s="46" t="s">
        <v>1</v>
      </c>
      <c r="E5" s="46" t="s">
        <v>9</v>
      </c>
      <c r="F5" s="46" t="s">
        <v>1</v>
      </c>
      <c r="G5" s="48" t="s">
        <v>2</v>
      </c>
      <c r="H5" s="44" t="s">
        <v>7</v>
      </c>
      <c r="I5" s="44"/>
      <c r="J5" s="44" t="s">
        <v>6</v>
      </c>
      <c r="K5" s="44"/>
      <c r="L5" s="44" t="s">
        <v>5</v>
      </c>
      <c r="M5" s="44"/>
      <c r="N5" s="38"/>
    </row>
    <row r="6" spans="1:14">
      <c r="A6" s="41"/>
      <c r="B6" s="44"/>
      <c r="C6" s="44"/>
      <c r="D6" s="47"/>
      <c r="E6" s="47"/>
      <c r="F6" s="47"/>
      <c r="G6" s="49"/>
      <c r="H6" s="44"/>
      <c r="I6" s="44"/>
      <c r="J6" s="44"/>
      <c r="K6" s="44"/>
      <c r="L6" s="44"/>
      <c r="M6" s="44"/>
      <c r="N6" s="38"/>
    </row>
    <row r="7" spans="1:14">
      <c r="A7" s="41"/>
      <c r="B7" s="44"/>
      <c r="C7" s="44"/>
      <c r="D7" s="47"/>
      <c r="E7" s="47"/>
      <c r="F7" s="47"/>
      <c r="G7" s="49"/>
      <c r="H7" s="44"/>
      <c r="I7" s="44"/>
      <c r="J7" s="44"/>
      <c r="K7" s="44"/>
      <c r="L7" s="44"/>
      <c r="M7" s="44"/>
      <c r="N7" s="38"/>
    </row>
    <row r="8" spans="1:14">
      <c r="A8" s="41"/>
      <c r="B8" s="44"/>
      <c r="C8" s="44"/>
      <c r="D8" s="47"/>
      <c r="E8" s="47"/>
      <c r="F8" s="47"/>
      <c r="G8" s="49"/>
      <c r="H8" s="28" t="s">
        <v>1</v>
      </c>
      <c r="I8" s="28" t="s">
        <v>2</v>
      </c>
      <c r="J8" s="28" t="s">
        <v>1</v>
      </c>
      <c r="K8" s="28" t="s">
        <v>2</v>
      </c>
      <c r="L8" s="28" t="s">
        <v>1</v>
      </c>
      <c r="M8" s="28" t="s">
        <v>2</v>
      </c>
      <c r="N8" s="39"/>
    </row>
    <row r="9" spans="1:14">
      <c r="A9" s="42"/>
      <c r="B9" s="8">
        <v>1</v>
      </c>
      <c r="C9" s="8">
        <v>2</v>
      </c>
      <c r="D9" s="8">
        <v>3</v>
      </c>
      <c r="E9" s="8">
        <v>4</v>
      </c>
      <c r="F9" s="8">
        <v>5</v>
      </c>
      <c r="G9" s="8">
        <v>6</v>
      </c>
      <c r="H9" s="8">
        <v>7</v>
      </c>
      <c r="I9" s="8">
        <v>8</v>
      </c>
      <c r="J9" s="8">
        <v>9</v>
      </c>
      <c r="K9" s="8">
        <v>10</v>
      </c>
      <c r="L9" s="8">
        <v>11</v>
      </c>
      <c r="M9" s="8">
        <v>12</v>
      </c>
      <c r="N9" s="8">
        <v>13</v>
      </c>
    </row>
    <row r="10" spans="1:14">
      <c r="A10" s="9">
        <v>1</v>
      </c>
      <c r="B10" s="27">
        <v>1</v>
      </c>
      <c r="C10" s="3">
        <f>SUM([19]НАЧАЛО:КОНЕЦ!C10)</f>
        <v>7</v>
      </c>
      <c r="D10" s="3">
        <f>SUM([19]НАЧАЛО:КОНЕЦ!D10)</f>
        <v>6</v>
      </c>
      <c r="E10" s="11">
        <f>D10/C10</f>
        <v>0.8571428571428571</v>
      </c>
      <c r="F10" s="3">
        <f>SUM(H10+J10+L10)</f>
        <v>6</v>
      </c>
      <c r="G10" s="12">
        <f>F10/D10</f>
        <v>1</v>
      </c>
      <c r="H10" s="13">
        <f>SUM([19]НАЧАЛО:КОНЕЦ!H10)</f>
        <v>0</v>
      </c>
      <c r="I10" s="14">
        <f>H10/F10</f>
        <v>0</v>
      </c>
      <c r="J10" s="13">
        <f>SUM([19]НАЧАЛО:КОНЕЦ!J10)</f>
        <v>6</v>
      </c>
      <c r="K10" s="14">
        <f>J10/F10</f>
        <v>1</v>
      </c>
      <c r="L10" s="13">
        <f>SUM([19]НАЧАЛО:КОНЕЦ!L10)</f>
        <v>0</v>
      </c>
      <c r="M10" s="14">
        <f>L10/F10</f>
        <v>0</v>
      </c>
      <c r="N10" s="4" t="str">
        <f>IF((H10+J10+L10)&gt;D10,"ОШИБКА","")</f>
        <v/>
      </c>
    </row>
    <row r="11" spans="1:14">
      <c r="A11" s="9">
        <v>2</v>
      </c>
      <c r="B11" s="27">
        <v>2</v>
      </c>
      <c r="C11" s="3">
        <f>SUM([19]НАЧАЛО:КОНЕЦ!C11)</f>
        <v>4</v>
      </c>
      <c r="D11" s="3">
        <f>SUM([19]НАЧАЛО:КОНЕЦ!D11)</f>
        <v>4</v>
      </c>
      <c r="E11" s="11">
        <f t="shared" ref="E11:E21" si="0">D11/C11</f>
        <v>1</v>
      </c>
      <c r="F11" s="3">
        <f t="shared" ref="F11:F20" si="1">SUM(H11+J11+L11)</f>
        <v>4</v>
      </c>
      <c r="G11" s="12">
        <f t="shared" ref="G11:G21" si="2">F11/D11</f>
        <v>1</v>
      </c>
      <c r="H11" s="13">
        <f>SUM([19]НАЧАЛО:КОНЕЦ!H11)</f>
        <v>0</v>
      </c>
      <c r="I11" s="14">
        <f t="shared" ref="I11:I21" si="3">H11/F11</f>
        <v>0</v>
      </c>
      <c r="J11" s="13">
        <f>SUM([19]НАЧАЛО:КОНЕЦ!J11)</f>
        <v>4</v>
      </c>
      <c r="K11" s="14">
        <f t="shared" ref="K11:K21" si="4">J11/F11</f>
        <v>1</v>
      </c>
      <c r="L11" s="13">
        <f>SUM([19]НАЧАЛО:КОНЕЦ!L11)</f>
        <v>0</v>
      </c>
      <c r="M11" s="14">
        <f t="shared" ref="M11:M21" si="5">L11/F11</f>
        <v>0</v>
      </c>
      <c r="N11" s="4" t="str">
        <f t="shared" ref="N11:N21" si="6">IF((H11+J11+L11)&gt;D11,"ОШИБКА","")</f>
        <v/>
      </c>
    </row>
    <row r="12" spans="1:14">
      <c r="A12" s="9">
        <v>3</v>
      </c>
      <c r="B12" s="27">
        <v>3</v>
      </c>
      <c r="C12" s="3">
        <f>SUM([19]НАЧАЛО:КОНЕЦ!C12)</f>
        <v>13</v>
      </c>
      <c r="D12" s="3">
        <f>SUM([19]НАЧАЛО:КОНЕЦ!D12)</f>
        <v>10</v>
      </c>
      <c r="E12" s="11">
        <f t="shared" si="0"/>
        <v>0.76923076923076927</v>
      </c>
      <c r="F12" s="3">
        <f t="shared" si="1"/>
        <v>10</v>
      </c>
      <c r="G12" s="12">
        <f t="shared" si="2"/>
        <v>1</v>
      </c>
      <c r="H12" s="13">
        <f>SUM([19]НАЧАЛО:КОНЕЦ!H12)</f>
        <v>3</v>
      </c>
      <c r="I12" s="14">
        <f t="shared" si="3"/>
        <v>0.3</v>
      </c>
      <c r="J12" s="13">
        <f>SUM([19]НАЧАЛО:КОНЕЦ!J12)</f>
        <v>5</v>
      </c>
      <c r="K12" s="14">
        <f t="shared" si="4"/>
        <v>0.5</v>
      </c>
      <c r="L12" s="13">
        <f>SUM([19]НАЧАЛО:КОНЕЦ!L12)</f>
        <v>2</v>
      </c>
      <c r="M12" s="14">
        <f t="shared" si="5"/>
        <v>0.2</v>
      </c>
      <c r="N12" s="4" t="str">
        <f t="shared" si="6"/>
        <v/>
      </c>
    </row>
    <row r="13" spans="1:14">
      <c r="A13" s="9">
        <v>4</v>
      </c>
      <c r="B13" s="27">
        <v>4</v>
      </c>
      <c r="C13" s="3">
        <f>SUM([19]НАЧАЛО:КОНЕЦ!C13)</f>
        <v>5</v>
      </c>
      <c r="D13" s="3">
        <f>SUM([19]НАЧАЛО:КОНЕЦ!D13)</f>
        <v>5</v>
      </c>
      <c r="E13" s="11">
        <f t="shared" si="0"/>
        <v>1</v>
      </c>
      <c r="F13" s="3">
        <f t="shared" si="1"/>
        <v>5</v>
      </c>
      <c r="G13" s="12">
        <f t="shared" si="2"/>
        <v>1</v>
      </c>
      <c r="H13" s="13">
        <f>SUM([19]НАЧАЛО:КОНЕЦ!H13)</f>
        <v>0</v>
      </c>
      <c r="I13" s="14">
        <f t="shared" si="3"/>
        <v>0</v>
      </c>
      <c r="J13" s="13">
        <f>SUM([19]НАЧАЛО:КОНЕЦ!J13)</f>
        <v>3</v>
      </c>
      <c r="K13" s="14">
        <f t="shared" si="4"/>
        <v>0.6</v>
      </c>
      <c r="L13" s="13">
        <f>SUM([19]НАЧАЛО:КОНЕЦ!L13)</f>
        <v>2</v>
      </c>
      <c r="M13" s="14">
        <f t="shared" si="5"/>
        <v>0.4</v>
      </c>
      <c r="N13" s="4" t="str">
        <f t="shared" si="6"/>
        <v/>
      </c>
    </row>
    <row r="14" spans="1:14">
      <c r="A14" s="9">
        <v>5</v>
      </c>
      <c r="B14" s="27">
        <v>5</v>
      </c>
      <c r="C14" s="3">
        <f>SUM([19]НАЧАЛО:КОНЕЦ!C14)</f>
        <v>10</v>
      </c>
      <c r="D14" s="3">
        <f>SUM([19]НАЧАЛО:КОНЕЦ!D14)</f>
        <v>10</v>
      </c>
      <c r="E14" s="11">
        <f t="shared" si="0"/>
        <v>1</v>
      </c>
      <c r="F14" s="3">
        <f t="shared" si="1"/>
        <v>10</v>
      </c>
      <c r="G14" s="12">
        <f t="shared" si="2"/>
        <v>1</v>
      </c>
      <c r="H14" s="13">
        <f>SUM([19]НАЧАЛО:КОНЕЦ!H14)</f>
        <v>0</v>
      </c>
      <c r="I14" s="14">
        <f t="shared" si="3"/>
        <v>0</v>
      </c>
      <c r="J14" s="13">
        <f>SUM([19]НАЧАЛО:КОНЕЦ!J14)</f>
        <v>10</v>
      </c>
      <c r="K14" s="14">
        <f t="shared" si="4"/>
        <v>1</v>
      </c>
      <c r="L14" s="13">
        <f>SUM([19]НАЧАЛО:КОНЕЦ!L14)</f>
        <v>0</v>
      </c>
      <c r="M14" s="14">
        <f t="shared" si="5"/>
        <v>0</v>
      </c>
      <c r="N14" s="4" t="str">
        <f t="shared" si="6"/>
        <v/>
      </c>
    </row>
    <row r="15" spans="1:14">
      <c r="A15" s="9">
        <v>6</v>
      </c>
      <c r="B15" s="27">
        <v>6</v>
      </c>
      <c r="C15" s="3">
        <f>SUM([19]НАЧАЛО:КОНЕЦ!C15)</f>
        <v>6</v>
      </c>
      <c r="D15" s="3">
        <f>SUM([19]НАЧАЛО:КОНЕЦ!D15)</f>
        <v>5</v>
      </c>
      <c r="E15" s="11">
        <f t="shared" si="0"/>
        <v>0.83333333333333337</v>
      </c>
      <c r="F15" s="3">
        <f t="shared" si="1"/>
        <v>5</v>
      </c>
      <c r="G15" s="12">
        <f t="shared" si="2"/>
        <v>1</v>
      </c>
      <c r="H15" s="13">
        <f>SUM([19]НАЧАЛО:КОНЕЦ!H15)</f>
        <v>2</v>
      </c>
      <c r="I15" s="14">
        <f t="shared" si="3"/>
        <v>0.4</v>
      </c>
      <c r="J15" s="13">
        <f>SUM([19]НАЧАЛО:КОНЕЦ!J15)</f>
        <v>3</v>
      </c>
      <c r="K15" s="14">
        <f t="shared" si="4"/>
        <v>0.6</v>
      </c>
      <c r="L15" s="13">
        <f>SUM([19]НАЧАЛО:КОНЕЦ!L15)</f>
        <v>0</v>
      </c>
      <c r="M15" s="14">
        <f t="shared" si="5"/>
        <v>0</v>
      </c>
      <c r="N15" s="4" t="str">
        <f t="shared" si="6"/>
        <v/>
      </c>
    </row>
    <row r="16" spans="1:14">
      <c r="A16" s="9">
        <v>7</v>
      </c>
      <c r="B16" s="27">
        <v>7</v>
      </c>
      <c r="C16" s="3">
        <f>SUM([19]НАЧАЛО:КОНЕЦ!C16)</f>
        <v>8</v>
      </c>
      <c r="D16" s="3">
        <f>SUM([19]НАЧАЛО:КОНЕЦ!D16)</f>
        <v>6</v>
      </c>
      <c r="E16" s="11">
        <f t="shared" si="0"/>
        <v>0.75</v>
      </c>
      <c r="F16" s="3">
        <f t="shared" si="1"/>
        <v>6</v>
      </c>
      <c r="G16" s="12">
        <f t="shared" si="2"/>
        <v>1</v>
      </c>
      <c r="H16" s="13">
        <f>SUM([19]НАЧАЛО:КОНЕЦ!H16)</f>
        <v>2</v>
      </c>
      <c r="I16" s="14">
        <f t="shared" si="3"/>
        <v>0.33333333333333331</v>
      </c>
      <c r="J16" s="13">
        <f>SUM([19]НАЧАЛО:КОНЕЦ!J16)</f>
        <v>3</v>
      </c>
      <c r="K16" s="14">
        <f t="shared" si="4"/>
        <v>0.5</v>
      </c>
      <c r="L16" s="13">
        <f>SUM([19]НАЧАЛО:КОНЕЦ!L16)</f>
        <v>1</v>
      </c>
      <c r="M16" s="14">
        <f t="shared" si="5"/>
        <v>0.16666666666666666</v>
      </c>
      <c r="N16" s="4" t="str">
        <f t="shared" si="6"/>
        <v/>
      </c>
    </row>
    <row r="17" spans="1:14">
      <c r="A17" s="9">
        <v>8</v>
      </c>
      <c r="B17" s="27">
        <v>8</v>
      </c>
      <c r="C17" s="3">
        <f>SUM([19]НАЧАЛО:КОНЕЦ!C17)</f>
        <v>9</v>
      </c>
      <c r="D17" s="3">
        <f>SUM([19]НАЧАЛО:КОНЕЦ!D17)</f>
        <v>8</v>
      </c>
      <c r="E17" s="11">
        <f t="shared" si="0"/>
        <v>0.88888888888888884</v>
      </c>
      <c r="F17" s="3">
        <f t="shared" si="1"/>
        <v>8</v>
      </c>
      <c r="G17" s="12">
        <f t="shared" si="2"/>
        <v>1</v>
      </c>
      <c r="H17" s="13">
        <f>SUM([19]НАЧАЛО:КОНЕЦ!H17)</f>
        <v>4</v>
      </c>
      <c r="I17" s="14">
        <f t="shared" si="3"/>
        <v>0.5</v>
      </c>
      <c r="J17" s="13">
        <f>SUM([19]НАЧАЛО:КОНЕЦ!J17)</f>
        <v>4</v>
      </c>
      <c r="K17" s="14">
        <f t="shared" si="4"/>
        <v>0.5</v>
      </c>
      <c r="L17" s="13">
        <f>SUM([19]НАЧАЛО:КОНЕЦ!L17)</f>
        <v>0</v>
      </c>
      <c r="M17" s="14">
        <f t="shared" si="5"/>
        <v>0</v>
      </c>
      <c r="N17" s="4" t="str">
        <f t="shared" si="6"/>
        <v/>
      </c>
    </row>
    <row r="18" spans="1:14">
      <c r="A18" s="9">
        <v>9</v>
      </c>
      <c r="B18" s="27">
        <v>9</v>
      </c>
      <c r="C18" s="3">
        <f>SUM([19]НАЧАЛО:КОНЕЦ!C18)</f>
        <v>7</v>
      </c>
      <c r="D18" s="3">
        <f>SUM([19]НАЧАЛО:КОНЕЦ!D18)</f>
        <v>6</v>
      </c>
      <c r="E18" s="11">
        <f t="shared" si="0"/>
        <v>0.8571428571428571</v>
      </c>
      <c r="F18" s="3">
        <f t="shared" si="1"/>
        <v>6</v>
      </c>
      <c r="G18" s="12">
        <f t="shared" si="2"/>
        <v>1</v>
      </c>
      <c r="H18" s="13">
        <f>SUM([19]НАЧАЛО:КОНЕЦ!H18)</f>
        <v>0</v>
      </c>
      <c r="I18" s="14">
        <f t="shared" si="3"/>
        <v>0</v>
      </c>
      <c r="J18" s="13">
        <f>SUM([19]НАЧАЛО:КОНЕЦ!J18)</f>
        <v>5</v>
      </c>
      <c r="K18" s="14">
        <f t="shared" si="4"/>
        <v>0.83333333333333337</v>
      </c>
      <c r="L18" s="13">
        <f>SUM([19]НАЧАЛО:КОНЕЦ!L18)</f>
        <v>1</v>
      </c>
      <c r="M18" s="14">
        <f t="shared" si="5"/>
        <v>0.16666666666666666</v>
      </c>
      <c r="N18" s="4" t="str">
        <f t="shared" si="6"/>
        <v/>
      </c>
    </row>
    <row r="19" spans="1:14">
      <c r="A19" s="9">
        <v>10</v>
      </c>
      <c r="B19" s="27">
        <v>10</v>
      </c>
      <c r="C19" s="3">
        <f>SUM([19]НАЧАЛО:КОНЕЦ!C19)</f>
        <v>2</v>
      </c>
      <c r="D19" s="3">
        <f>SUM([19]НАЧАЛО:КОНЕЦ!D19)</f>
        <v>2</v>
      </c>
      <c r="E19" s="11">
        <f t="shared" si="0"/>
        <v>1</v>
      </c>
      <c r="F19" s="3">
        <f t="shared" si="1"/>
        <v>2</v>
      </c>
      <c r="G19" s="12">
        <f t="shared" si="2"/>
        <v>1</v>
      </c>
      <c r="H19" s="13">
        <f>SUM([19]НАЧАЛО:КОНЕЦ!H19)</f>
        <v>0</v>
      </c>
      <c r="I19" s="14">
        <f t="shared" si="3"/>
        <v>0</v>
      </c>
      <c r="J19" s="13">
        <f>SUM([19]НАЧАЛО:КОНЕЦ!J19)</f>
        <v>2</v>
      </c>
      <c r="K19" s="14">
        <f t="shared" si="4"/>
        <v>1</v>
      </c>
      <c r="L19" s="13">
        <f>SUM([19]НАЧАЛО:КОНЕЦ!L19)</f>
        <v>0</v>
      </c>
      <c r="M19" s="14">
        <f t="shared" si="5"/>
        <v>0</v>
      </c>
      <c r="N19" s="4" t="str">
        <f t="shared" si="6"/>
        <v/>
      </c>
    </row>
    <row r="20" spans="1:14">
      <c r="A20" s="9">
        <v>11</v>
      </c>
      <c r="B20" s="27">
        <v>11</v>
      </c>
      <c r="C20" s="3">
        <f>SUM([19]НАЧАЛО:КОНЕЦ!C20)</f>
        <v>1</v>
      </c>
      <c r="D20" s="3">
        <f>SUM([19]НАЧАЛО:КОНЕЦ!D20)</f>
        <v>1</v>
      </c>
      <c r="E20" s="11">
        <f t="shared" si="0"/>
        <v>1</v>
      </c>
      <c r="F20" s="3">
        <f t="shared" si="1"/>
        <v>1</v>
      </c>
      <c r="G20" s="12">
        <f t="shared" si="2"/>
        <v>1</v>
      </c>
      <c r="H20" s="13">
        <f>SUM([19]НАЧАЛО:КОНЕЦ!H20)</f>
        <v>0</v>
      </c>
      <c r="I20" s="14">
        <f t="shared" si="3"/>
        <v>0</v>
      </c>
      <c r="J20" s="13">
        <f>SUM([19]НАЧАЛО:КОНЕЦ!J20)</f>
        <v>1</v>
      </c>
      <c r="K20" s="14">
        <f t="shared" si="4"/>
        <v>1</v>
      </c>
      <c r="L20" s="13">
        <f>SUM([19]НАЧАЛО:КОНЕЦ!L20)</f>
        <v>0</v>
      </c>
      <c r="M20" s="14">
        <f t="shared" si="5"/>
        <v>0</v>
      </c>
      <c r="N20" s="4" t="str">
        <f t="shared" si="6"/>
        <v/>
      </c>
    </row>
    <row r="21" spans="1:14">
      <c r="A21" s="43" t="s">
        <v>8</v>
      </c>
      <c r="B21" s="42"/>
      <c r="C21" s="26">
        <f>SUM(C10:C20)</f>
        <v>72</v>
      </c>
      <c r="D21" s="6">
        <f>SUM(D10:D20)</f>
        <v>63</v>
      </c>
      <c r="E21" s="11">
        <f t="shared" si="0"/>
        <v>0.875</v>
      </c>
      <c r="F21" s="6">
        <f>SUM(F10:F20)</f>
        <v>63</v>
      </c>
      <c r="G21" s="12">
        <f t="shared" si="2"/>
        <v>1</v>
      </c>
      <c r="H21" s="26">
        <f>SUM(H10:H20)</f>
        <v>11</v>
      </c>
      <c r="I21" s="14">
        <f t="shared" si="3"/>
        <v>0.17460317460317459</v>
      </c>
      <c r="J21" s="26">
        <f>SUM(J10:J20)</f>
        <v>46</v>
      </c>
      <c r="K21" s="14">
        <f t="shared" si="4"/>
        <v>0.73015873015873012</v>
      </c>
      <c r="L21" s="26">
        <f>SUM(L10:L20)</f>
        <v>6</v>
      </c>
      <c r="M21" s="14">
        <f t="shared" si="5"/>
        <v>9.5238095238095233E-2</v>
      </c>
      <c r="N21" s="4" t="str">
        <f t="shared" si="6"/>
        <v/>
      </c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6">
    <mergeCell ref="A21:B21"/>
    <mergeCell ref="A1:N1"/>
    <mergeCell ref="A2:A9"/>
    <mergeCell ref="B2:B8"/>
    <mergeCell ref="C2:C8"/>
    <mergeCell ref="D2:E4"/>
    <mergeCell ref="F2:G4"/>
    <mergeCell ref="H2:M4"/>
    <mergeCell ref="N2:N8"/>
    <mergeCell ref="D5:D8"/>
    <mergeCell ref="E5:E8"/>
    <mergeCell ref="F5:F8"/>
    <mergeCell ref="G5:G8"/>
    <mergeCell ref="H5:I7"/>
    <mergeCell ref="J5:K7"/>
    <mergeCell ref="L5:M7"/>
  </mergeCells>
  <dataValidations count="5">
    <dataValidation type="whole" operator="lessThanOrEqual" allowBlank="1" showInputMessage="1" showErrorMessage="1" error="Количество обучающихся с средним уровнем физической подготовленности не может превышать количество обучающихся с основной группой здоровья" sqref="J10:J20">
      <formula1>D10</formula1>
    </dataValidation>
    <dataValidation type="whole" operator="lessThanOrEqual" allowBlank="1" showInputMessage="1" showErrorMessage="1" error="Количество обучающихся с низким уровнем физической подготовленности не может превышать количество обучающихся с основной группой здоровья" sqref="H10:H20">
      <formula1>D10</formula1>
    </dataValidation>
    <dataValidation type="whole" operator="lessThanOrEqual" showInputMessage="1" showErrorMessage="1" error="Количество сдавших тест не может превышать количество обучающихся с основной группой здоровья" sqref="F10">
      <formula1>D10</formula1>
    </dataValidation>
    <dataValidation type="whole" operator="lessThanOrEqual" allowBlank="1" showInputMessage="1" showErrorMessage="1" error="Количество обучающихся с высоким уровнем физической подготовленности не может превышать количество обучающихся с основной группой здоровья" sqref="L10:L20">
      <formula1>D10</formula1>
    </dataValidation>
    <dataValidation type="whole" operator="lessThanOrEqual" allowBlank="1" showInputMessage="1" showErrorMessage="1" error="Количество сдавших тест не может превышать количество обучающихся с основной группой здоровья" sqref="F11:F20">
      <formula1>D11</formula1>
    </dataValidation>
  </dataValidation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:N21"/>
  <sheetViews>
    <sheetView workbookViewId="0">
      <pane ySplit="9" topLeftCell="A10" activePane="bottomLeft" state="frozen"/>
      <selection pane="bottomLeft" activeCell="D13" sqref="D13"/>
    </sheetView>
  </sheetViews>
  <sheetFormatPr defaultColWidth="9.140625" defaultRowHeight="15"/>
  <cols>
    <col min="1" max="2" width="9.140625" style="1"/>
    <col min="3" max="3" width="18.85546875" style="1" customWidth="1"/>
    <col min="4" max="4" width="9.140625" style="1"/>
    <col min="5" max="5" width="16" style="1" customWidth="1"/>
    <col min="6" max="6" width="9.140625" style="1"/>
    <col min="7" max="7" width="12" style="2" customWidth="1"/>
    <col min="8" max="8" width="9" style="1" customWidth="1"/>
    <col min="9" max="9" width="11.28515625" style="1" customWidth="1"/>
    <col min="10" max="13" width="9.140625" style="1"/>
    <col min="14" max="14" width="12.28515625" style="1" customWidth="1"/>
    <col min="15" max="16384" width="9.140625" style="1"/>
  </cols>
  <sheetData>
    <row r="1" spans="1:14" ht="78" customHeight="1">
      <c r="A1" s="35" t="s">
        <v>12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15" customHeight="1">
      <c r="A2" s="40" t="s">
        <v>11</v>
      </c>
      <c r="B2" s="44" t="s">
        <v>4</v>
      </c>
      <c r="C2" s="44" t="s">
        <v>14</v>
      </c>
      <c r="D2" s="44" t="s">
        <v>0</v>
      </c>
      <c r="E2" s="44"/>
      <c r="F2" s="44" t="s">
        <v>3</v>
      </c>
      <c r="G2" s="44"/>
      <c r="H2" s="44" t="s">
        <v>10</v>
      </c>
      <c r="I2" s="44"/>
      <c r="J2" s="44"/>
      <c r="K2" s="44"/>
      <c r="L2" s="44"/>
      <c r="M2" s="44"/>
      <c r="N2" s="37" t="s">
        <v>13</v>
      </c>
    </row>
    <row r="3" spans="1:14" ht="15" customHeight="1">
      <c r="A3" s="41"/>
      <c r="B3" s="44"/>
      <c r="C3" s="44"/>
      <c r="D3" s="44"/>
      <c r="E3" s="44"/>
      <c r="F3" s="45"/>
      <c r="G3" s="45"/>
      <c r="H3" s="45"/>
      <c r="I3" s="45"/>
      <c r="J3" s="45"/>
      <c r="K3" s="45"/>
      <c r="L3" s="45"/>
      <c r="M3" s="45"/>
      <c r="N3" s="38"/>
    </row>
    <row r="4" spans="1:14" ht="87" customHeight="1">
      <c r="A4" s="41"/>
      <c r="B4" s="44"/>
      <c r="C4" s="44"/>
      <c r="D4" s="44"/>
      <c r="E4" s="44"/>
      <c r="F4" s="45"/>
      <c r="G4" s="45"/>
      <c r="H4" s="45"/>
      <c r="I4" s="45"/>
      <c r="J4" s="45"/>
      <c r="K4" s="45"/>
      <c r="L4" s="45"/>
      <c r="M4" s="45"/>
      <c r="N4" s="38"/>
    </row>
    <row r="5" spans="1:14" ht="51" customHeight="1">
      <c r="A5" s="41"/>
      <c r="B5" s="44"/>
      <c r="C5" s="44"/>
      <c r="D5" s="46" t="s">
        <v>1</v>
      </c>
      <c r="E5" s="46" t="s">
        <v>9</v>
      </c>
      <c r="F5" s="46" t="s">
        <v>1</v>
      </c>
      <c r="G5" s="48" t="s">
        <v>2</v>
      </c>
      <c r="H5" s="44" t="s">
        <v>7</v>
      </c>
      <c r="I5" s="44"/>
      <c r="J5" s="44" t="s">
        <v>6</v>
      </c>
      <c r="K5" s="44"/>
      <c r="L5" s="44" t="s">
        <v>5</v>
      </c>
      <c r="M5" s="44"/>
      <c r="N5" s="38"/>
    </row>
    <row r="6" spans="1:14">
      <c r="A6" s="41"/>
      <c r="B6" s="44"/>
      <c r="C6" s="44"/>
      <c r="D6" s="47"/>
      <c r="E6" s="47"/>
      <c r="F6" s="47"/>
      <c r="G6" s="49"/>
      <c r="H6" s="44"/>
      <c r="I6" s="44"/>
      <c r="J6" s="44"/>
      <c r="K6" s="44"/>
      <c r="L6" s="44"/>
      <c r="M6" s="44"/>
      <c r="N6" s="38"/>
    </row>
    <row r="7" spans="1:14">
      <c r="A7" s="41"/>
      <c r="B7" s="44"/>
      <c r="C7" s="44"/>
      <c r="D7" s="47"/>
      <c r="E7" s="47"/>
      <c r="F7" s="47"/>
      <c r="G7" s="49"/>
      <c r="H7" s="44"/>
      <c r="I7" s="44"/>
      <c r="J7" s="44"/>
      <c r="K7" s="44"/>
      <c r="L7" s="44"/>
      <c r="M7" s="44"/>
      <c r="N7" s="38"/>
    </row>
    <row r="8" spans="1:14">
      <c r="A8" s="41"/>
      <c r="B8" s="44"/>
      <c r="C8" s="44"/>
      <c r="D8" s="47"/>
      <c r="E8" s="47"/>
      <c r="F8" s="47"/>
      <c r="G8" s="49"/>
      <c r="H8" s="28" t="s">
        <v>1</v>
      </c>
      <c r="I8" s="28" t="s">
        <v>2</v>
      </c>
      <c r="J8" s="28" t="s">
        <v>1</v>
      </c>
      <c r="K8" s="28" t="s">
        <v>2</v>
      </c>
      <c r="L8" s="28" t="s">
        <v>1</v>
      </c>
      <c r="M8" s="28" t="s">
        <v>2</v>
      </c>
      <c r="N8" s="39"/>
    </row>
    <row r="9" spans="1:14">
      <c r="A9" s="42"/>
      <c r="B9" s="8">
        <v>1</v>
      </c>
      <c r="C9" s="8">
        <v>2</v>
      </c>
      <c r="D9" s="8">
        <v>3</v>
      </c>
      <c r="E9" s="8">
        <v>4</v>
      </c>
      <c r="F9" s="8">
        <v>5</v>
      </c>
      <c r="G9" s="8">
        <v>6</v>
      </c>
      <c r="H9" s="8">
        <v>7</v>
      </c>
      <c r="I9" s="8">
        <v>8</v>
      </c>
      <c r="J9" s="8">
        <v>9</v>
      </c>
      <c r="K9" s="8">
        <v>10</v>
      </c>
      <c r="L9" s="8">
        <v>11</v>
      </c>
      <c r="M9" s="8">
        <v>12</v>
      </c>
      <c r="N9" s="8">
        <v>13</v>
      </c>
    </row>
    <row r="10" spans="1:14">
      <c r="A10" s="9">
        <v>1</v>
      </c>
      <c r="B10" s="27">
        <v>1</v>
      </c>
      <c r="C10" s="3">
        <v>10</v>
      </c>
      <c r="D10" s="3">
        <v>10</v>
      </c>
      <c r="E10" s="11">
        <f>D10/C10</f>
        <v>1</v>
      </c>
      <c r="F10" s="3">
        <f>SUM(H10+J10+L10)</f>
        <v>10</v>
      </c>
      <c r="G10" s="12">
        <f>F10/D10</f>
        <v>1</v>
      </c>
      <c r="H10" s="13">
        <v>2</v>
      </c>
      <c r="I10" s="14">
        <f>H10/F10</f>
        <v>0.2</v>
      </c>
      <c r="J10" s="13">
        <v>5</v>
      </c>
      <c r="K10" s="14">
        <f>J10/F10</f>
        <v>0.5</v>
      </c>
      <c r="L10" s="13">
        <v>3</v>
      </c>
      <c r="M10" s="14">
        <f>L10/F10</f>
        <v>0.3</v>
      </c>
      <c r="N10" s="4" t="str">
        <f>IF((H10+J10+L10)&gt;D10,"ОШИБКА","")</f>
        <v/>
      </c>
    </row>
    <row r="11" spans="1:14">
      <c r="A11" s="9">
        <v>2</v>
      </c>
      <c r="B11" s="27">
        <v>2</v>
      </c>
      <c r="C11" s="3">
        <v>9</v>
      </c>
      <c r="D11" s="3">
        <v>8</v>
      </c>
      <c r="E11" s="11">
        <f t="shared" ref="E11:E21" si="0">D11/C11</f>
        <v>0.88888888888888884</v>
      </c>
      <c r="F11" s="3">
        <f t="shared" ref="F11:F20" si="1">SUM(H11+J11+L11)</f>
        <v>8</v>
      </c>
      <c r="G11" s="12">
        <f t="shared" ref="G11:G21" si="2">F11/D11</f>
        <v>1</v>
      </c>
      <c r="H11" s="13">
        <v>4</v>
      </c>
      <c r="I11" s="14">
        <f t="shared" ref="I11:I21" si="3">H11/F11</f>
        <v>0.5</v>
      </c>
      <c r="J11" s="13">
        <v>4</v>
      </c>
      <c r="K11" s="14">
        <f t="shared" ref="K11:K21" si="4">J11/F11</f>
        <v>0.5</v>
      </c>
      <c r="L11" s="13">
        <f>SUM([20]НАЧАЛО:КОНЕЦ!L11)</f>
        <v>0</v>
      </c>
      <c r="M11" s="14">
        <f t="shared" ref="M11:M21" si="5">L11/F11</f>
        <v>0</v>
      </c>
      <c r="N11" s="4" t="str">
        <f t="shared" ref="N11:N21" si="6">IF((H11+J11+L11)&gt;D11,"ОШИБКА","")</f>
        <v/>
      </c>
    </row>
    <row r="12" spans="1:14">
      <c r="A12" s="9">
        <v>3</v>
      </c>
      <c r="B12" s="27">
        <v>3</v>
      </c>
      <c r="C12" s="3">
        <v>7</v>
      </c>
      <c r="D12" s="3">
        <v>7</v>
      </c>
      <c r="E12" s="11">
        <f t="shared" si="0"/>
        <v>1</v>
      </c>
      <c r="F12" s="3">
        <f t="shared" si="1"/>
        <v>7</v>
      </c>
      <c r="G12" s="12">
        <f t="shared" si="2"/>
        <v>1</v>
      </c>
      <c r="H12" s="13">
        <v>3</v>
      </c>
      <c r="I12" s="14">
        <f t="shared" si="3"/>
        <v>0.42857142857142855</v>
      </c>
      <c r="J12" s="13">
        <v>4</v>
      </c>
      <c r="K12" s="14">
        <f t="shared" si="4"/>
        <v>0.5714285714285714</v>
      </c>
      <c r="L12" s="13">
        <f>SUM([20]НАЧАЛО:КОНЕЦ!L12)</f>
        <v>0</v>
      </c>
      <c r="M12" s="14">
        <f t="shared" si="5"/>
        <v>0</v>
      </c>
      <c r="N12" s="4" t="str">
        <f t="shared" si="6"/>
        <v/>
      </c>
    </row>
    <row r="13" spans="1:14">
      <c r="A13" s="9">
        <v>4</v>
      </c>
      <c r="B13" s="27">
        <v>4</v>
      </c>
      <c r="C13" s="3">
        <v>16</v>
      </c>
      <c r="D13" s="3">
        <v>16</v>
      </c>
      <c r="E13" s="11">
        <f t="shared" si="0"/>
        <v>1</v>
      </c>
      <c r="F13" s="3">
        <f t="shared" si="1"/>
        <v>16</v>
      </c>
      <c r="G13" s="12">
        <f t="shared" si="2"/>
        <v>1</v>
      </c>
      <c r="H13" s="13">
        <v>2</v>
      </c>
      <c r="I13" s="14">
        <f t="shared" si="3"/>
        <v>0.125</v>
      </c>
      <c r="J13" s="13">
        <v>14</v>
      </c>
      <c r="K13" s="14">
        <f t="shared" si="4"/>
        <v>0.875</v>
      </c>
      <c r="L13" s="13">
        <v>0</v>
      </c>
      <c r="M13" s="14">
        <f t="shared" si="5"/>
        <v>0</v>
      </c>
      <c r="N13" s="4" t="str">
        <f t="shared" si="6"/>
        <v/>
      </c>
    </row>
    <row r="14" spans="1:14">
      <c r="A14" s="9">
        <v>5</v>
      </c>
      <c r="B14" s="27">
        <v>5</v>
      </c>
      <c r="C14" s="3">
        <v>15</v>
      </c>
      <c r="D14" s="3">
        <v>15</v>
      </c>
      <c r="E14" s="11">
        <f t="shared" si="0"/>
        <v>1</v>
      </c>
      <c r="F14" s="3">
        <f t="shared" si="1"/>
        <v>15</v>
      </c>
      <c r="G14" s="12">
        <f t="shared" si="2"/>
        <v>1</v>
      </c>
      <c r="H14" s="13">
        <v>5</v>
      </c>
      <c r="I14" s="14">
        <f t="shared" si="3"/>
        <v>0.33333333333333331</v>
      </c>
      <c r="J14" s="13">
        <v>5</v>
      </c>
      <c r="K14" s="14">
        <f t="shared" si="4"/>
        <v>0.33333333333333331</v>
      </c>
      <c r="L14" s="13">
        <v>5</v>
      </c>
      <c r="M14" s="14">
        <f t="shared" si="5"/>
        <v>0.33333333333333331</v>
      </c>
      <c r="N14" s="4" t="str">
        <f t="shared" si="6"/>
        <v/>
      </c>
    </row>
    <row r="15" spans="1:14">
      <c r="A15" s="9">
        <v>6</v>
      </c>
      <c r="B15" s="27">
        <v>6</v>
      </c>
      <c r="C15" s="3">
        <v>4</v>
      </c>
      <c r="D15" s="3">
        <v>4</v>
      </c>
      <c r="E15" s="11">
        <f t="shared" si="0"/>
        <v>1</v>
      </c>
      <c r="F15" s="3">
        <f t="shared" si="1"/>
        <v>4</v>
      </c>
      <c r="G15" s="12">
        <f t="shared" si="2"/>
        <v>1</v>
      </c>
      <c r="H15" s="13">
        <f>SUM([20]НАЧАЛО:КОНЕЦ!H15)</f>
        <v>0</v>
      </c>
      <c r="I15" s="14">
        <f t="shared" si="3"/>
        <v>0</v>
      </c>
      <c r="J15" s="13">
        <v>3</v>
      </c>
      <c r="K15" s="14">
        <f t="shared" si="4"/>
        <v>0.75</v>
      </c>
      <c r="L15" s="13">
        <v>1</v>
      </c>
      <c r="M15" s="14">
        <f t="shared" si="5"/>
        <v>0.25</v>
      </c>
      <c r="N15" s="4" t="str">
        <f t="shared" si="6"/>
        <v/>
      </c>
    </row>
    <row r="16" spans="1:14">
      <c r="A16" s="9">
        <v>7</v>
      </c>
      <c r="B16" s="27">
        <v>7</v>
      </c>
      <c r="C16" s="3">
        <v>18</v>
      </c>
      <c r="D16" s="3">
        <v>17</v>
      </c>
      <c r="E16" s="11">
        <f t="shared" si="0"/>
        <v>0.94444444444444442</v>
      </c>
      <c r="F16" s="3">
        <f t="shared" si="1"/>
        <v>17</v>
      </c>
      <c r="G16" s="12">
        <f t="shared" si="2"/>
        <v>1</v>
      </c>
      <c r="H16" s="13">
        <v>2</v>
      </c>
      <c r="I16" s="14">
        <f t="shared" si="3"/>
        <v>0.11764705882352941</v>
      </c>
      <c r="J16" s="13">
        <v>6</v>
      </c>
      <c r="K16" s="14">
        <f t="shared" si="4"/>
        <v>0.35294117647058826</v>
      </c>
      <c r="L16" s="13">
        <v>9</v>
      </c>
      <c r="M16" s="14">
        <f t="shared" si="5"/>
        <v>0.52941176470588236</v>
      </c>
      <c r="N16" s="4" t="str">
        <f t="shared" si="6"/>
        <v/>
      </c>
    </row>
    <row r="17" spans="1:14">
      <c r="A17" s="9">
        <v>8</v>
      </c>
      <c r="B17" s="27">
        <v>8</v>
      </c>
      <c r="C17" s="3">
        <v>16</v>
      </c>
      <c r="D17" s="3">
        <v>15</v>
      </c>
      <c r="E17" s="11">
        <f t="shared" si="0"/>
        <v>0.9375</v>
      </c>
      <c r="F17" s="3">
        <f t="shared" si="1"/>
        <v>15</v>
      </c>
      <c r="G17" s="12">
        <f t="shared" si="2"/>
        <v>1</v>
      </c>
      <c r="H17" s="13">
        <v>1</v>
      </c>
      <c r="I17" s="14">
        <f t="shared" si="3"/>
        <v>6.6666666666666666E-2</v>
      </c>
      <c r="J17" s="13">
        <v>7</v>
      </c>
      <c r="K17" s="14">
        <f t="shared" si="4"/>
        <v>0.46666666666666667</v>
      </c>
      <c r="L17" s="13">
        <v>7</v>
      </c>
      <c r="M17" s="14">
        <f t="shared" si="5"/>
        <v>0.46666666666666667</v>
      </c>
      <c r="N17" s="4" t="str">
        <f t="shared" si="6"/>
        <v/>
      </c>
    </row>
    <row r="18" spans="1:14">
      <c r="A18" s="9">
        <v>9</v>
      </c>
      <c r="B18" s="27">
        <v>9</v>
      </c>
      <c r="C18" s="3">
        <v>13</v>
      </c>
      <c r="D18" s="3">
        <v>13</v>
      </c>
      <c r="E18" s="11">
        <f t="shared" si="0"/>
        <v>1</v>
      </c>
      <c r="F18" s="3">
        <f t="shared" si="1"/>
        <v>13</v>
      </c>
      <c r="G18" s="12">
        <f t="shared" si="2"/>
        <v>1</v>
      </c>
      <c r="H18" s="13">
        <f>SUM([20]НАЧАЛО:КОНЕЦ!H18)</f>
        <v>0</v>
      </c>
      <c r="I18" s="14">
        <f t="shared" si="3"/>
        <v>0</v>
      </c>
      <c r="J18" s="13">
        <v>6</v>
      </c>
      <c r="K18" s="14">
        <f t="shared" si="4"/>
        <v>0.46153846153846156</v>
      </c>
      <c r="L18" s="13">
        <v>7</v>
      </c>
      <c r="M18" s="14">
        <f t="shared" si="5"/>
        <v>0.53846153846153844</v>
      </c>
      <c r="N18" s="4" t="str">
        <f t="shared" si="6"/>
        <v/>
      </c>
    </row>
    <row r="19" spans="1:14">
      <c r="A19" s="9">
        <v>10</v>
      </c>
      <c r="B19" s="27">
        <v>10</v>
      </c>
      <c r="C19" s="3">
        <v>5</v>
      </c>
      <c r="D19" s="3">
        <v>5</v>
      </c>
      <c r="E19" s="11">
        <f t="shared" si="0"/>
        <v>1</v>
      </c>
      <c r="F19" s="3">
        <f t="shared" si="1"/>
        <v>5</v>
      </c>
      <c r="G19" s="12">
        <f t="shared" si="2"/>
        <v>1</v>
      </c>
      <c r="H19" s="13">
        <f>SUM([20]НАЧАЛО:КОНЕЦ!H19)</f>
        <v>0</v>
      </c>
      <c r="I19" s="14">
        <f t="shared" si="3"/>
        <v>0</v>
      </c>
      <c r="J19" s="13">
        <v>2</v>
      </c>
      <c r="K19" s="14">
        <f t="shared" si="4"/>
        <v>0.4</v>
      </c>
      <c r="L19" s="13">
        <v>3</v>
      </c>
      <c r="M19" s="14">
        <f t="shared" si="5"/>
        <v>0.6</v>
      </c>
      <c r="N19" s="4" t="str">
        <f t="shared" si="6"/>
        <v/>
      </c>
    </row>
    <row r="20" spans="1:14">
      <c r="A20" s="9">
        <v>11</v>
      </c>
      <c r="B20" s="27">
        <v>11</v>
      </c>
      <c r="C20" s="3">
        <v>4</v>
      </c>
      <c r="D20" s="3">
        <v>3</v>
      </c>
      <c r="E20" s="11">
        <f t="shared" si="0"/>
        <v>0.75</v>
      </c>
      <c r="F20" s="3">
        <f t="shared" si="1"/>
        <v>3</v>
      </c>
      <c r="G20" s="12">
        <f t="shared" si="2"/>
        <v>1</v>
      </c>
      <c r="H20" s="13">
        <f>SUM([20]НАЧАЛО:КОНЕЦ!H20)</f>
        <v>0</v>
      </c>
      <c r="I20" s="14">
        <f t="shared" si="3"/>
        <v>0</v>
      </c>
      <c r="J20" s="13">
        <v>1</v>
      </c>
      <c r="K20" s="14">
        <f t="shared" si="4"/>
        <v>0.33333333333333331</v>
      </c>
      <c r="L20" s="13">
        <v>2</v>
      </c>
      <c r="M20" s="14">
        <f t="shared" si="5"/>
        <v>0.66666666666666663</v>
      </c>
      <c r="N20" s="4" t="str">
        <f t="shared" si="6"/>
        <v/>
      </c>
    </row>
    <row r="21" spans="1:14">
      <c r="A21" s="43" t="s">
        <v>8</v>
      </c>
      <c r="B21" s="42"/>
      <c r="C21" s="26">
        <f>SUM(C10:C20)</f>
        <v>117</v>
      </c>
      <c r="D21" s="6">
        <f>SUM(D10:D20)</f>
        <v>113</v>
      </c>
      <c r="E21" s="11">
        <f t="shared" si="0"/>
        <v>0.96581196581196582</v>
      </c>
      <c r="F21" s="6">
        <f>SUM(F10:F20)</f>
        <v>113</v>
      </c>
      <c r="G21" s="12">
        <f t="shared" si="2"/>
        <v>1</v>
      </c>
      <c r="H21" s="26">
        <f>SUM(H10:H20)</f>
        <v>19</v>
      </c>
      <c r="I21" s="14">
        <f t="shared" si="3"/>
        <v>0.16814159292035399</v>
      </c>
      <c r="J21" s="26">
        <f>SUM(J10:J20)</f>
        <v>57</v>
      </c>
      <c r="K21" s="14">
        <f t="shared" si="4"/>
        <v>0.50442477876106195</v>
      </c>
      <c r="L21" s="26">
        <f>SUM(L10:L20)</f>
        <v>37</v>
      </c>
      <c r="M21" s="14">
        <f t="shared" si="5"/>
        <v>0.32743362831858408</v>
      </c>
      <c r="N21" s="4" t="str">
        <f t="shared" si="6"/>
        <v/>
      </c>
    </row>
  </sheetData>
  <sheetProtection formatCells="0" formatColumns="0" formatRows="0" insertColumns="0" insertRows="0" insertHyperlinks="0" deleteColumns="0" deleteRows="0" sort="0" autoFilter="0" pivotTables="0"/>
  <mergeCells count="16">
    <mergeCell ref="A21:B21"/>
    <mergeCell ref="A1:N1"/>
    <mergeCell ref="A2:A9"/>
    <mergeCell ref="B2:B8"/>
    <mergeCell ref="C2:C8"/>
    <mergeCell ref="D2:E4"/>
    <mergeCell ref="F2:G4"/>
    <mergeCell ref="H2:M4"/>
    <mergeCell ref="N2:N8"/>
    <mergeCell ref="D5:D8"/>
    <mergeCell ref="E5:E8"/>
    <mergeCell ref="F5:F8"/>
    <mergeCell ref="G5:G8"/>
    <mergeCell ref="H5:I7"/>
    <mergeCell ref="J5:K7"/>
    <mergeCell ref="L5:M7"/>
  </mergeCells>
  <dataValidations count="5">
    <dataValidation type="whole" operator="lessThanOrEqual" allowBlank="1" showInputMessage="1" showErrorMessage="1" error="Количество обучающихся с средним уровнем физической подготовленности не может превышать количество обучающихся с основной группой здоровья" sqref="J10:J20">
      <formula1>D10</formula1>
    </dataValidation>
    <dataValidation type="whole" operator="lessThanOrEqual" allowBlank="1" showInputMessage="1" showErrorMessage="1" error="Количество обучающихся с низким уровнем физической подготовленности не может превышать количество обучающихся с основной группой здоровья" sqref="H10:H20">
      <formula1>D10</formula1>
    </dataValidation>
    <dataValidation type="whole" operator="lessThanOrEqual" showInputMessage="1" showErrorMessage="1" error="Количество сдавших тест не может превышать количество обучающихся с основной группой здоровья" sqref="F10">
      <formula1>D10</formula1>
    </dataValidation>
    <dataValidation type="whole" operator="lessThanOrEqual" allowBlank="1" showInputMessage="1" showErrorMessage="1" error="Количество обучающихся с высоким уровнем физической подготовленности не может превышать количество обучающихся с основной группой здоровья" sqref="L10:L20">
      <formula1>D10</formula1>
    </dataValidation>
    <dataValidation type="whole" operator="lessThanOrEqual" allowBlank="1" showInputMessage="1" showErrorMessage="1" error="Количество сдавших тест не может превышать количество обучающихся с основной группой здоровья" sqref="F11:F20">
      <formula1>D11</formula1>
    </dataValidation>
  </dataValidation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rgb="FF0070C0"/>
  </sheetPr>
  <dimension ref="A1:N21"/>
  <sheetViews>
    <sheetView topLeftCell="C1" workbookViewId="0">
      <pane ySplit="9" topLeftCell="A10" activePane="bottomLeft" state="frozen"/>
      <selection pane="bottomLeft" activeCell="C14" sqref="C14"/>
    </sheetView>
  </sheetViews>
  <sheetFormatPr defaultColWidth="9.140625" defaultRowHeight="15"/>
  <cols>
    <col min="1" max="2" width="9.140625" style="15"/>
    <col min="3" max="3" width="18.85546875" style="15" customWidth="1"/>
    <col min="4" max="4" width="9.140625" style="15"/>
    <col min="5" max="5" width="16" style="15" customWidth="1"/>
    <col min="6" max="6" width="9.140625" style="15"/>
    <col min="7" max="7" width="12" style="25" customWidth="1"/>
    <col min="8" max="8" width="9" style="15" customWidth="1"/>
    <col min="9" max="9" width="11.28515625" style="15" customWidth="1"/>
    <col min="10" max="13" width="9.140625" style="15"/>
    <col min="14" max="14" width="12.28515625" style="15" customWidth="1"/>
    <col min="15" max="16384" width="9.140625" style="15"/>
  </cols>
  <sheetData>
    <row r="1" spans="1:14" ht="78" customHeight="1">
      <c r="A1" s="58" t="s">
        <v>12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4" ht="15" customHeight="1">
      <c r="A2" s="60" t="s">
        <v>11</v>
      </c>
      <c r="B2" s="55" t="s">
        <v>4</v>
      </c>
      <c r="C2" s="55" t="s">
        <v>15</v>
      </c>
      <c r="D2" s="55" t="s">
        <v>0</v>
      </c>
      <c r="E2" s="55"/>
      <c r="F2" s="55" t="s">
        <v>3</v>
      </c>
      <c r="G2" s="55"/>
      <c r="H2" s="55" t="s">
        <v>10</v>
      </c>
      <c r="I2" s="55"/>
      <c r="J2" s="55"/>
      <c r="K2" s="55"/>
      <c r="L2" s="55"/>
      <c r="M2" s="55"/>
      <c r="N2" s="63" t="s">
        <v>13</v>
      </c>
    </row>
    <row r="3" spans="1:14" ht="15" customHeight="1">
      <c r="A3" s="61"/>
      <c r="B3" s="55"/>
      <c r="C3" s="55"/>
      <c r="D3" s="55"/>
      <c r="E3" s="55"/>
      <c r="F3" s="62"/>
      <c r="G3" s="62"/>
      <c r="H3" s="62"/>
      <c r="I3" s="62"/>
      <c r="J3" s="62"/>
      <c r="K3" s="62"/>
      <c r="L3" s="62"/>
      <c r="M3" s="62"/>
      <c r="N3" s="64"/>
    </row>
    <row r="4" spans="1:14" ht="87" customHeight="1">
      <c r="A4" s="61"/>
      <c r="B4" s="55"/>
      <c r="C4" s="55"/>
      <c r="D4" s="55"/>
      <c r="E4" s="55"/>
      <c r="F4" s="62"/>
      <c r="G4" s="62"/>
      <c r="H4" s="62"/>
      <c r="I4" s="62"/>
      <c r="J4" s="62"/>
      <c r="K4" s="62"/>
      <c r="L4" s="62"/>
      <c r="M4" s="62"/>
      <c r="N4" s="64"/>
    </row>
    <row r="5" spans="1:14" ht="51" customHeight="1">
      <c r="A5" s="61"/>
      <c r="B5" s="55"/>
      <c r="C5" s="55"/>
      <c r="D5" s="51" t="s">
        <v>1</v>
      </c>
      <c r="E5" s="51" t="s">
        <v>9</v>
      </c>
      <c r="F5" s="51" t="s">
        <v>1</v>
      </c>
      <c r="G5" s="53" t="s">
        <v>2</v>
      </c>
      <c r="H5" s="55" t="s">
        <v>7</v>
      </c>
      <c r="I5" s="55"/>
      <c r="J5" s="55" t="s">
        <v>6</v>
      </c>
      <c r="K5" s="55"/>
      <c r="L5" s="55" t="s">
        <v>5</v>
      </c>
      <c r="M5" s="55"/>
      <c r="N5" s="64"/>
    </row>
    <row r="6" spans="1:14">
      <c r="A6" s="61"/>
      <c r="B6" s="55"/>
      <c r="C6" s="55"/>
      <c r="D6" s="52"/>
      <c r="E6" s="52"/>
      <c r="F6" s="52"/>
      <c r="G6" s="54"/>
      <c r="H6" s="55"/>
      <c r="I6" s="55"/>
      <c r="J6" s="55"/>
      <c r="K6" s="55"/>
      <c r="L6" s="55"/>
      <c r="M6" s="55"/>
      <c r="N6" s="64"/>
    </row>
    <row r="7" spans="1:14">
      <c r="A7" s="61"/>
      <c r="B7" s="55"/>
      <c r="C7" s="55"/>
      <c r="D7" s="52"/>
      <c r="E7" s="52"/>
      <c r="F7" s="52"/>
      <c r="G7" s="54"/>
      <c r="H7" s="55"/>
      <c r="I7" s="55"/>
      <c r="J7" s="55"/>
      <c r="K7" s="55"/>
      <c r="L7" s="55"/>
      <c r="M7" s="55"/>
      <c r="N7" s="64"/>
    </row>
    <row r="8" spans="1:14">
      <c r="A8" s="61"/>
      <c r="B8" s="55"/>
      <c r="C8" s="55"/>
      <c r="D8" s="52"/>
      <c r="E8" s="52"/>
      <c r="F8" s="52"/>
      <c r="G8" s="54"/>
      <c r="H8" s="31" t="s">
        <v>1</v>
      </c>
      <c r="I8" s="31" t="s">
        <v>2</v>
      </c>
      <c r="J8" s="31" t="s">
        <v>1</v>
      </c>
      <c r="K8" s="31" t="s">
        <v>2</v>
      </c>
      <c r="L8" s="31" t="s">
        <v>1</v>
      </c>
      <c r="M8" s="31" t="s">
        <v>2</v>
      </c>
      <c r="N8" s="65"/>
    </row>
    <row r="9" spans="1:14">
      <c r="A9" s="57"/>
      <c r="B9" s="16">
        <v>1</v>
      </c>
      <c r="C9" s="16">
        <v>2</v>
      </c>
      <c r="D9" s="16">
        <v>3</v>
      </c>
      <c r="E9" s="16">
        <v>4</v>
      </c>
      <c r="F9" s="16">
        <v>5</v>
      </c>
      <c r="G9" s="16">
        <v>6</v>
      </c>
      <c r="H9" s="16">
        <v>7</v>
      </c>
      <c r="I9" s="16">
        <v>8</v>
      </c>
      <c r="J9" s="16">
        <v>9</v>
      </c>
      <c r="K9" s="16">
        <v>10</v>
      </c>
      <c r="L9" s="16">
        <v>11</v>
      </c>
      <c r="M9" s="16">
        <v>12</v>
      </c>
      <c r="N9" s="16">
        <v>13</v>
      </c>
    </row>
    <row r="10" spans="1:14">
      <c r="A10" s="17">
        <v>1</v>
      </c>
      <c r="B10" s="30">
        <v>1</v>
      </c>
      <c r="C10" s="18">
        <v>11</v>
      </c>
      <c r="D10" s="18">
        <v>11</v>
      </c>
      <c r="E10" s="19">
        <f>D10/C10</f>
        <v>1</v>
      </c>
      <c r="F10" s="20">
        <f>SUM(H10+J10+L10)</f>
        <v>11</v>
      </c>
      <c r="G10" s="21">
        <f>F10/D10</f>
        <v>1</v>
      </c>
      <c r="H10" s="22">
        <f>'[21]1 класс'!J2</f>
        <v>3</v>
      </c>
      <c r="I10" s="23">
        <f>H10/F10</f>
        <v>0.27272727272727271</v>
      </c>
      <c r="J10" s="22">
        <f>'[21]1 класс'!K2</f>
        <v>8</v>
      </c>
      <c r="K10" s="23">
        <f>J10/F10</f>
        <v>0.72727272727272729</v>
      </c>
      <c r="L10" s="22">
        <f>'[21]1 класс'!L2</f>
        <v>0</v>
      </c>
      <c r="M10" s="23">
        <f>L10/F10</f>
        <v>0</v>
      </c>
      <c r="N10" s="4" t="str">
        <f>IF((H10+J10+L10)&gt;D10,"ОШИБКА","")</f>
        <v/>
      </c>
    </row>
    <row r="11" spans="1:14">
      <c r="A11" s="17">
        <v>2</v>
      </c>
      <c r="B11" s="30">
        <v>2</v>
      </c>
      <c r="C11" s="18">
        <v>12</v>
      </c>
      <c r="D11" s="18">
        <v>11</v>
      </c>
      <c r="E11" s="19">
        <f t="shared" ref="E11:E21" si="0">D11/C11</f>
        <v>0.91666666666666663</v>
      </c>
      <c r="F11" s="20">
        <f t="shared" ref="F11:F20" si="1">SUM(H11+J11+L11)</f>
        <v>11</v>
      </c>
      <c r="G11" s="21">
        <f t="shared" ref="G11:G21" si="2">F11/D11</f>
        <v>1</v>
      </c>
      <c r="H11" s="22">
        <f>'[21]2 класс'!J2</f>
        <v>3</v>
      </c>
      <c r="I11" s="23">
        <f t="shared" ref="I11:I21" si="3">H11/F11</f>
        <v>0.27272727272727271</v>
      </c>
      <c r="J11" s="22">
        <f>'[21]2 класс'!K2</f>
        <v>7</v>
      </c>
      <c r="K11" s="23">
        <f t="shared" ref="K11:K21" si="4">J11/F11</f>
        <v>0.63636363636363635</v>
      </c>
      <c r="L11" s="22">
        <f>'[21]2 класс'!L2</f>
        <v>1</v>
      </c>
      <c r="M11" s="23">
        <f t="shared" ref="M11:M21" si="5">L11/F11</f>
        <v>9.0909090909090912E-2</v>
      </c>
      <c r="N11" s="4" t="str">
        <f t="shared" ref="N11:N21" si="6">IF((H11+J11+L11)&gt;D11,"ОШИБКА","")</f>
        <v/>
      </c>
    </row>
    <row r="12" spans="1:14">
      <c r="A12" s="17">
        <v>3</v>
      </c>
      <c r="B12" s="30">
        <v>3</v>
      </c>
      <c r="C12" s="18">
        <v>5</v>
      </c>
      <c r="D12" s="18">
        <v>4</v>
      </c>
      <c r="E12" s="19">
        <f t="shared" si="0"/>
        <v>0.8</v>
      </c>
      <c r="F12" s="20">
        <f t="shared" si="1"/>
        <v>4</v>
      </c>
      <c r="G12" s="21">
        <f t="shared" si="2"/>
        <v>1</v>
      </c>
      <c r="H12" s="22">
        <f>'[21]3 класс'!J2</f>
        <v>0</v>
      </c>
      <c r="I12" s="23">
        <f t="shared" si="3"/>
        <v>0</v>
      </c>
      <c r="J12" s="22">
        <f>'[21]3 класс'!K2</f>
        <v>4</v>
      </c>
      <c r="K12" s="23">
        <f t="shared" si="4"/>
        <v>1</v>
      </c>
      <c r="L12" s="22">
        <f>'[21]3 класс'!L2</f>
        <v>0</v>
      </c>
      <c r="M12" s="23">
        <f t="shared" si="5"/>
        <v>0</v>
      </c>
      <c r="N12" s="4" t="str">
        <f t="shared" si="6"/>
        <v/>
      </c>
    </row>
    <row r="13" spans="1:14">
      <c r="A13" s="17">
        <v>4</v>
      </c>
      <c r="B13" s="30">
        <v>4</v>
      </c>
      <c r="C13" s="18">
        <v>11</v>
      </c>
      <c r="D13" s="18">
        <v>11</v>
      </c>
      <c r="E13" s="19">
        <f t="shared" si="0"/>
        <v>1</v>
      </c>
      <c r="F13" s="20">
        <f t="shared" si="1"/>
        <v>11</v>
      </c>
      <c r="G13" s="21">
        <f t="shared" si="2"/>
        <v>1</v>
      </c>
      <c r="H13" s="22">
        <f>'[21]4 класс'!K2</f>
        <v>3</v>
      </c>
      <c r="I13" s="23">
        <f t="shared" si="3"/>
        <v>0.27272727272727271</v>
      </c>
      <c r="J13" s="22">
        <f>'[21]4 класс'!L2</f>
        <v>7</v>
      </c>
      <c r="K13" s="23">
        <f t="shared" si="4"/>
        <v>0.63636363636363635</v>
      </c>
      <c r="L13" s="22">
        <f>'[21]4 класс'!M2</f>
        <v>1</v>
      </c>
      <c r="M13" s="23">
        <f t="shared" si="5"/>
        <v>9.0909090909090912E-2</v>
      </c>
      <c r="N13" s="4" t="str">
        <f t="shared" si="6"/>
        <v/>
      </c>
    </row>
    <row r="14" spans="1:14">
      <c r="A14" s="17">
        <v>5</v>
      </c>
      <c r="B14" s="30">
        <v>5</v>
      </c>
      <c r="C14" s="18">
        <v>8</v>
      </c>
      <c r="D14" s="18">
        <v>8</v>
      </c>
      <c r="E14" s="19">
        <f t="shared" si="0"/>
        <v>1</v>
      </c>
      <c r="F14" s="20">
        <f t="shared" si="1"/>
        <v>8</v>
      </c>
      <c r="G14" s="21">
        <f t="shared" si="2"/>
        <v>1</v>
      </c>
      <c r="H14" s="22">
        <f>'[21]5 класс'!L2</f>
        <v>1</v>
      </c>
      <c r="I14" s="23">
        <f t="shared" si="3"/>
        <v>0.125</v>
      </c>
      <c r="J14" s="22">
        <f>'[21]5 класс'!M2</f>
        <v>7</v>
      </c>
      <c r="K14" s="23">
        <f t="shared" si="4"/>
        <v>0.875</v>
      </c>
      <c r="L14" s="22">
        <f>'[21]5 класс'!N2</f>
        <v>0</v>
      </c>
      <c r="M14" s="23">
        <f t="shared" si="5"/>
        <v>0</v>
      </c>
      <c r="N14" s="4" t="str">
        <f t="shared" si="6"/>
        <v/>
      </c>
    </row>
    <row r="15" spans="1:14">
      <c r="A15" s="17">
        <v>6</v>
      </c>
      <c r="B15" s="30">
        <v>6</v>
      </c>
      <c r="C15" s="18">
        <v>6</v>
      </c>
      <c r="D15" s="18">
        <v>6</v>
      </c>
      <c r="E15" s="19">
        <f t="shared" si="0"/>
        <v>1</v>
      </c>
      <c r="F15" s="20">
        <f t="shared" si="1"/>
        <v>6</v>
      </c>
      <c r="G15" s="21">
        <f t="shared" si="2"/>
        <v>1</v>
      </c>
      <c r="H15" s="22">
        <f>'[21]6 класс'!L2</f>
        <v>5</v>
      </c>
      <c r="I15" s="23">
        <f t="shared" si="3"/>
        <v>0.83333333333333337</v>
      </c>
      <c r="J15" s="22">
        <f>'[21]6 класс'!M2</f>
        <v>1</v>
      </c>
      <c r="K15" s="23">
        <f t="shared" si="4"/>
        <v>0.16666666666666666</v>
      </c>
      <c r="L15" s="22">
        <f>'[21]6 класс'!N2</f>
        <v>0</v>
      </c>
      <c r="M15" s="23">
        <f t="shared" si="5"/>
        <v>0</v>
      </c>
      <c r="N15" s="4" t="str">
        <f t="shared" si="6"/>
        <v/>
      </c>
    </row>
    <row r="16" spans="1:14">
      <c r="A16" s="17">
        <v>7</v>
      </c>
      <c r="B16" s="30">
        <v>7</v>
      </c>
      <c r="C16" s="18">
        <v>10</v>
      </c>
      <c r="D16" s="18">
        <v>10</v>
      </c>
      <c r="E16" s="19">
        <f t="shared" si="0"/>
        <v>1</v>
      </c>
      <c r="F16" s="20">
        <f t="shared" si="1"/>
        <v>10</v>
      </c>
      <c r="G16" s="21">
        <f t="shared" si="2"/>
        <v>1</v>
      </c>
      <c r="H16" s="22">
        <f>'[21]7 класс'!L2</f>
        <v>4</v>
      </c>
      <c r="I16" s="23">
        <f t="shared" si="3"/>
        <v>0.4</v>
      </c>
      <c r="J16" s="22">
        <f>'[21]7 класс'!M2</f>
        <v>6</v>
      </c>
      <c r="K16" s="23">
        <f t="shared" si="4"/>
        <v>0.6</v>
      </c>
      <c r="L16" s="22">
        <f>'[21]7 класс'!N2</f>
        <v>0</v>
      </c>
      <c r="M16" s="23">
        <f t="shared" si="5"/>
        <v>0</v>
      </c>
      <c r="N16" s="4" t="str">
        <f t="shared" si="6"/>
        <v/>
      </c>
    </row>
    <row r="17" spans="1:14">
      <c r="A17" s="17">
        <v>8</v>
      </c>
      <c r="B17" s="30">
        <v>8</v>
      </c>
      <c r="C17" s="18">
        <v>11</v>
      </c>
      <c r="D17" s="18">
        <v>11</v>
      </c>
      <c r="E17" s="19">
        <f t="shared" si="0"/>
        <v>1</v>
      </c>
      <c r="F17" s="20">
        <f t="shared" si="1"/>
        <v>11</v>
      </c>
      <c r="G17" s="21">
        <f t="shared" si="2"/>
        <v>1</v>
      </c>
      <c r="H17" s="22">
        <f>'[21]8 класс'!L2</f>
        <v>4</v>
      </c>
      <c r="I17" s="23">
        <f t="shared" si="3"/>
        <v>0.36363636363636365</v>
      </c>
      <c r="J17" s="22">
        <f>'[21]8 класс'!M2</f>
        <v>7</v>
      </c>
      <c r="K17" s="23">
        <f t="shared" si="4"/>
        <v>0.63636363636363635</v>
      </c>
      <c r="L17" s="22">
        <f>'[21]8 класс'!N2</f>
        <v>0</v>
      </c>
      <c r="M17" s="23">
        <f t="shared" si="5"/>
        <v>0</v>
      </c>
      <c r="N17" s="4" t="str">
        <f t="shared" si="6"/>
        <v/>
      </c>
    </row>
    <row r="18" spans="1:14">
      <c r="A18" s="17">
        <v>9</v>
      </c>
      <c r="B18" s="30">
        <v>9</v>
      </c>
      <c r="C18" s="18">
        <v>14</v>
      </c>
      <c r="D18" s="18">
        <v>14</v>
      </c>
      <c r="E18" s="19">
        <f t="shared" si="0"/>
        <v>1</v>
      </c>
      <c r="F18" s="20">
        <f t="shared" si="1"/>
        <v>14</v>
      </c>
      <c r="G18" s="21">
        <f t="shared" si="2"/>
        <v>1</v>
      </c>
      <c r="H18" s="22">
        <f>'[21]9 класс'!L2</f>
        <v>4</v>
      </c>
      <c r="I18" s="23">
        <f t="shared" si="3"/>
        <v>0.2857142857142857</v>
      </c>
      <c r="J18" s="22">
        <f>'[21]9 класс'!M2</f>
        <v>9</v>
      </c>
      <c r="K18" s="23">
        <f t="shared" si="4"/>
        <v>0.6428571428571429</v>
      </c>
      <c r="L18" s="22">
        <f>'[21]9 класс'!N2</f>
        <v>1</v>
      </c>
      <c r="M18" s="23">
        <f t="shared" si="5"/>
        <v>7.1428571428571425E-2</v>
      </c>
      <c r="N18" s="4" t="str">
        <f t="shared" si="6"/>
        <v/>
      </c>
    </row>
    <row r="19" spans="1:14">
      <c r="A19" s="17">
        <v>10</v>
      </c>
      <c r="B19" s="30">
        <v>10</v>
      </c>
      <c r="C19" s="18"/>
      <c r="D19" s="18"/>
      <c r="E19" s="19" t="e">
        <f t="shared" si="0"/>
        <v>#DIV/0!</v>
      </c>
      <c r="F19" s="20">
        <f t="shared" si="1"/>
        <v>0</v>
      </c>
      <c r="G19" s="21" t="e">
        <f t="shared" si="2"/>
        <v>#DIV/0!</v>
      </c>
      <c r="H19" s="22">
        <f>'[21]10 класс'!L2</f>
        <v>0</v>
      </c>
      <c r="I19" s="23" t="e">
        <f t="shared" si="3"/>
        <v>#DIV/0!</v>
      </c>
      <c r="J19" s="22">
        <f>'[21]10 класс'!M2</f>
        <v>0</v>
      </c>
      <c r="K19" s="23" t="e">
        <f t="shared" si="4"/>
        <v>#DIV/0!</v>
      </c>
      <c r="L19" s="22">
        <f>'[21]10 класс'!N2</f>
        <v>0</v>
      </c>
      <c r="M19" s="23" t="e">
        <f t="shared" si="5"/>
        <v>#DIV/0!</v>
      </c>
      <c r="N19" s="4" t="str">
        <f t="shared" si="6"/>
        <v/>
      </c>
    </row>
    <row r="20" spans="1:14">
      <c r="A20" s="17">
        <v>11</v>
      </c>
      <c r="B20" s="30">
        <v>11</v>
      </c>
      <c r="C20" s="18"/>
      <c r="D20" s="18"/>
      <c r="E20" s="19" t="e">
        <f t="shared" si="0"/>
        <v>#DIV/0!</v>
      </c>
      <c r="F20" s="20">
        <f t="shared" si="1"/>
        <v>0</v>
      </c>
      <c r="G20" s="21" t="e">
        <f t="shared" si="2"/>
        <v>#DIV/0!</v>
      </c>
      <c r="H20" s="22">
        <f>'[21]11 класс'!L2</f>
        <v>0</v>
      </c>
      <c r="I20" s="23" t="e">
        <f t="shared" si="3"/>
        <v>#DIV/0!</v>
      </c>
      <c r="J20" s="22">
        <f>'[21]11 класс'!M2</f>
        <v>0</v>
      </c>
      <c r="K20" s="23" t="e">
        <f t="shared" si="4"/>
        <v>#DIV/0!</v>
      </c>
      <c r="L20" s="22">
        <f>'[21]11 класс'!N2</f>
        <v>0</v>
      </c>
      <c r="M20" s="23" t="e">
        <f t="shared" si="5"/>
        <v>#DIV/0!</v>
      </c>
      <c r="N20" s="4" t="str">
        <f t="shared" si="6"/>
        <v/>
      </c>
    </row>
    <row r="21" spans="1:14">
      <c r="A21" s="56" t="s">
        <v>8</v>
      </c>
      <c r="B21" s="57"/>
      <c r="C21" s="29">
        <f>SUM(C10:C20)</f>
        <v>88</v>
      </c>
      <c r="D21" s="24">
        <f>SUM(D10:D20)</f>
        <v>86</v>
      </c>
      <c r="E21" s="19">
        <f t="shared" si="0"/>
        <v>0.97727272727272729</v>
      </c>
      <c r="F21" s="24">
        <f>SUM(F10:F20)</f>
        <v>86</v>
      </c>
      <c r="G21" s="21">
        <f t="shared" si="2"/>
        <v>1</v>
      </c>
      <c r="H21" s="29">
        <f>SUM(H10:H20)</f>
        <v>27</v>
      </c>
      <c r="I21" s="23">
        <f t="shared" si="3"/>
        <v>0.31395348837209303</v>
      </c>
      <c r="J21" s="29">
        <f>SUM(J10:J20)</f>
        <v>56</v>
      </c>
      <c r="K21" s="23">
        <f t="shared" si="4"/>
        <v>0.65116279069767447</v>
      </c>
      <c r="L21" s="29">
        <f>SUM(L10:L20)</f>
        <v>3</v>
      </c>
      <c r="M21" s="23">
        <f t="shared" si="5"/>
        <v>3.4883720930232558E-2</v>
      </c>
      <c r="N21" s="4" t="str">
        <f t="shared" si="6"/>
        <v/>
      </c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6">
    <mergeCell ref="A21:B21"/>
    <mergeCell ref="A1:N1"/>
    <mergeCell ref="A2:A9"/>
    <mergeCell ref="B2:B8"/>
    <mergeCell ref="C2:C8"/>
    <mergeCell ref="D2:E4"/>
    <mergeCell ref="F2:G4"/>
    <mergeCell ref="H2:M4"/>
    <mergeCell ref="N2:N8"/>
    <mergeCell ref="D5:D8"/>
    <mergeCell ref="E5:E8"/>
    <mergeCell ref="F5:F8"/>
    <mergeCell ref="G5:G8"/>
    <mergeCell ref="H5:I7"/>
    <mergeCell ref="J5:K7"/>
    <mergeCell ref="L5:M7"/>
  </mergeCells>
  <dataValidations count="6">
    <dataValidation type="whole" operator="lessThanOrEqual" allowBlank="1" showInputMessage="1" showErrorMessage="1" error="Количество обучающихся с основной группой здоровья не может превышать количество обучающихся в ОО" sqref="D10:D20">
      <formula1>C10</formula1>
    </dataValidation>
    <dataValidation type="whole" operator="lessThanOrEqual" allowBlank="1" showInputMessage="1" showErrorMessage="1" error="Количество сдавших тест не может превышать количество обучающихся с основной группой здоровья" sqref="F11:F20">
      <formula1>D11</formula1>
    </dataValidation>
    <dataValidation type="whole" operator="lessThanOrEqual" allowBlank="1" showInputMessage="1" showErrorMessage="1" error="Количество обучающихся с высоким уровнем физической подготовленности не может превышать количество обучающихся с основной группой здоровья" sqref="L10:L20">
      <formula1>D10</formula1>
    </dataValidation>
    <dataValidation type="whole" operator="lessThanOrEqual" showInputMessage="1" showErrorMessage="1" error="Количество сдавших тест не может превышать количество обучающихся с основной группой здоровья" sqref="F10">
      <formula1>D10</formula1>
    </dataValidation>
    <dataValidation type="whole" operator="lessThanOrEqual" allowBlank="1" showInputMessage="1" showErrorMessage="1" error="Количество обучающихся с низким уровнем физической подготовленности не может превышать количество обучающихся с основной группой здоровья" sqref="H10:H20">
      <formula1>D10</formula1>
    </dataValidation>
    <dataValidation type="whole" operator="lessThanOrEqual" allowBlank="1" showInputMessage="1" showErrorMessage="1" error="Количество обучающихся с средним уровнем физической подготовленности не может превышать количество обучающихся с основной группой здоровья" sqref="J10:J20">
      <formula1>D10</formula1>
    </dataValidation>
  </dataValidation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:N21"/>
  <sheetViews>
    <sheetView workbookViewId="0">
      <pane ySplit="9" topLeftCell="A10" activePane="bottomLeft" state="frozen"/>
      <selection pane="bottomLeft" activeCell="C9" sqref="C9"/>
    </sheetView>
  </sheetViews>
  <sheetFormatPr defaultColWidth="9.140625" defaultRowHeight="15"/>
  <cols>
    <col min="1" max="2" width="9.140625" style="1"/>
    <col min="3" max="3" width="18.85546875" style="1" customWidth="1"/>
    <col min="4" max="4" width="9.140625" style="1"/>
    <col min="5" max="5" width="16" style="1" customWidth="1"/>
    <col min="6" max="6" width="9.140625" style="1"/>
    <col min="7" max="7" width="12" style="2" customWidth="1"/>
    <col min="8" max="8" width="9" style="1" customWidth="1"/>
    <col min="9" max="9" width="11.28515625" style="1" customWidth="1"/>
    <col min="10" max="13" width="9.140625" style="1"/>
    <col min="14" max="14" width="12.28515625" style="1" customWidth="1"/>
    <col min="15" max="16384" width="9.140625" style="1"/>
  </cols>
  <sheetData>
    <row r="1" spans="1:14" ht="78" customHeight="1">
      <c r="A1" s="35" t="s">
        <v>12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15" customHeight="1">
      <c r="A2" s="40" t="s">
        <v>11</v>
      </c>
      <c r="B2" s="44" t="s">
        <v>4</v>
      </c>
      <c r="C2" s="44" t="s">
        <v>14</v>
      </c>
      <c r="D2" s="44" t="s">
        <v>0</v>
      </c>
      <c r="E2" s="44"/>
      <c r="F2" s="44" t="s">
        <v>3</v>
      </c>
      <c r="G2" s="44"/>
      <c r="H2" s="44" t="s">
        <v>10</v>
      </c>
      <c r="I2" s="44"/>
      <c r="J2" s="44"/>
      <c r="K2" s="44"/>
      <c r="L2" s="44"/>
      <c r="M2" s="44"/>
      <c r="N2" s="37" t="s">
        <v>13</v>
      </c>
    </row>
    <row r="3" spans="1:14" ht="15" customHeight="1">
      <c r="A3" s="41"/>
      <c r="B3" s="44"/>
      <c r="C3" s="44"/>
      <c r="D3" s="44"/>
      <c r="E3" s="44"/>
      <c r="F3" s="45"/>
      <c r="G3" s="45"/>
      <c r="H3" s="45"/>
      <c r="I3" s="45"/>
      <c r="J3" s="45"/>
      <c r="K3" s="45"/>
      <c r="L3" s="45"/>
      <c r="M3" s="45"/>
      <c r="N3" s="38"/>
    </row>
    <row r="4" spans="1:14" ht="87" customHeight="1">
      <c r="A4" s="41"/>
      <c r="B4" s="44"/>
      <c r="C4" s="44"/>
      <c r="D4" s="44"/>
      <c r="E4" s="44"/>
      <c r="F4" s="45"/>
      <c r="G4" s="45"/>
      <c r="H4" s="45"/>
      <c r="I4" s="45"/>
      <c r="J4" s="45"/>
      <c r="K4" s="45"/>
      <c r="L4" s="45"/>
      <c r="M4" s="45"/>
      <c r="N4" s="38"/>
    </row>
    <row r="5" spans="1:14" ht="51" customHeight="1">
      <c r="A5" s="41"/>
      <c r="B5" s="44"/>
      <c r="C5" s="44"/>
      <c r="D5" s="46" t="s">
        <v>1</v>
      </c>
      <c r="E5" s="46" t="s">
        <v>9</v>
      </c>
      <c r="F5" s="46" t="s">
        <v>1</v>
      </c>
      <c r="G5" s="48" t="s">
        <v>2</v>
      </c>
      <c r="H5" s="44" t="s">
        <v>7</v>
      </c>
      <c r="I5" s="44"/>
      <c r="J5" s="44" t="s">
        <v>6</v>
      </c>
      <c r="K5" s="44"/>
      <c r="L5" s="44" t="s">
        <v>5</v>
      </c>
      <c r="M5" s="44"/>
      <c r="N5" s="38"/>
    </row>
    <row r="6" spans="1:14">
      <c r="A6" s="41"/>
      <c r="B6" s="44"/>
      <c r="C6" s="44"/>
      <c r="D6" s="47"/>
      <c r="E6" s="47"/>
      <c r="F6" s="47"/>
      <c r="G6" s="49"/>
      <c r="H6" s="44"/>
      <c r="I6" s="44"/>
      <c r="J6" s="44"/>
      <c r="K6" s="44"/>
      <c r="L6" s="44"/>
      <c r="M6" s="44"/>
      <c r="N6" s="38"/>
    </row>
    <row r="7" spans="1:14">
      <c r="A7" s="41"/>
      <c r="B7" s="44"/>
      <c r="C7" s="44"/>
      <c r="D7" s="47"/>
      <c r="E7" s="47"/>
      <c r="F7" s="47"/>
      <c r="G7" s="49"/>
      <c r="H7" s="44"/>
      <c r="I7" s="44"/>
      <c r="J7" s="44"/>
      <c r="K7" s="44"/>
      <c r="L7" s="44"/>
      <c r="M7" s="44"/>
      <c r="N7" s="38"/>
    </row>
    <row r="8" spans="1:14">
      <c r="A8" s="41"/>
      <c r="B8" s="44"/>
      <c r="C8" s="44"/>
      <c r="D8" s="47"/>
      <c r="E8" s="47"/>
      <c r="F8" s="47"/>
      <c r="G8" s="49"/>
      <c r="H8" s="28" t="s">
        <v>1</v>
      </c>
      <c r="I8" s="28" t="s">
        <v>2</v>
      </c>
      <c r="J8" s="28" t="s">
        <v>1</v>
      </c>
      <c r="K8" s="28" t="s">
        <v>2</v>
      </c>
      <c r="L8" s="28" t="s">
        <v>1</v>
      </c>
      <c r="M8" s="28" t="s">
        <v>2</v>
      </c>
      <c r="N8" s="39"/>
    </row>
    <row r="9" spans="1:14">
      <c r="A9" s="42"/>
      <c r="B9" s="8">
        <v>1</v>
      </c>
      <c r="C9" s="8">
        <v>2</v>
      </c>
      <c r="D9" s="8">
        <v>3</v>
      </c>
      <c r="E9" s="8">
        <v>4</v>
      </c>
      <c r="F9" s="8">
        <v>5</v>
      </c>
      <c r="G9" s="8">
        <v>6</v>
      </c>
      <c r="H9" s="8">
        <v>7</v>
      </c>
      <c r="I9" s="8">
        <v>8</v>
      </c>
      <c r="J9" s="8">
        <v>9</v>
      </c>
      <c r="K9" s="8">
        <v>10</v>
      </c>
      <c r="L9" s="8">
        <v>11</v>
      </c>
      <c r="M9" s="8">
        <v>12</v>
      </c>
      <c r="N9" s="8">
        <v>13</v>
      </c>
    </row>
    <row r="10" spans="1:14">
      <c r="A10" s="9">
        <v>1</v>
      </c>
      <c r="B10" s="27">
        <v>1</v>
      </c>
      <c r="C10" s="3">
        <f>SUM([22]НАЧАЛО:КОНЕЦ!C10)</f>
        <v>83</v>
      </c>
      <c r="D10" s="3">
        <f>SUM([22]НАЧАЛО:КОНЕЦ!D10)</f>
        <v>73</v>
      </c>
      <c r="E10" s="11">
        <f>D10/C10</f>
        <v>0.87951807228915657</v>
      </c>
      <c r="F10" s="3">
        <f>SUM(H10+J10+L10)</f>
        <v>73</v>
      </c>
      <c r="G10" s="12">
        <f>F10/D10</f>
        <v>1</v>
      </c>
      <c r="H10" s="13">
        <f>SUM([22]НАЧАЛО:КОНЕЦ!H10)</f>
        <v>5</v>
      </c>
      <c r="I10" s="14">
        <f>H10/F10</f>
        <v>6.8493150684931503E-2</v>
      </c>
      <c r="J10" s="13">
        <f>SUM([22]НАЧАЛО:КОНЕЦ!J10)</f>
        <v>51</v>
      </c>
      <c r="K10" s="14">
        <f>J10/F10</f>
        <v>0.69863013698630139</v>
      </c>
      <c r="L10" s="13">
        <f>SUM([22]НАЧАЛО:КОНЕЦ!L10)</f>
        <v>17</v>
      </c>
      <c r="M10" s="14">
        <f>L10/F10</f>
        <v>0.23287671232876711</v>
      </c>
      <c r="N10" s="4" t="str">
        <f>IF((H10+J10+L10)&gt;D10,"ОШИБКА","")</f>
        <v/>
      </c>
    </row>
    <row r="11" spans="1:14">
      <c r="A11" s="9">
        <v>2</v>
      </c>
      <c r="B11" s="27">
        <v>2</v>
      </c>
      <c r="C11" s="3">
        <f>SUM([22]НАЧАЛО:КОНЕЦ!C11)</f>
        <v>66</v>
      </c>
      <c r="D11" s="3">
        <f>SUM([22]НАЧАЛО:КОНЕЦ!D11)</f>
        <v>61</v>
      </c>
      <c r="E11" s="11">
        <f t="shared" ref="E11:E21" si="0">D11/C11</f>
        <v>0.9242424242424242</v>
      </c>
      <c r="F11" s="3">
        <f t="shared" ref="F11:F20" si="1">SUM(H11+J11+L11)</f>
        <v>61</v>
      </c>
      <c r="G11" s="12">
        <f t="shared" ref="G11:G21" si="2">F11/D11</f>
        <v>1</v>
      </c>
      <c r="H11" s="13">
        <f>SUM([22]НАЧАЛО:КОНЕЦ!H11)</f>
        <v>5</v>
      </c>
      <c r="I11" s="14">
        <f t="shared" ref="I11:I21" si="3">H11/F11</f>
        <v>8.1967213114754092E-2</v>
      </c>
      <c r="J11" s="13">
        <f>SUM([22]НАЧАЛО:КОНЕЦ!J11)</f>
        <v>37</v>
      </c>
      <c r="K11" s="14">
        <f t="shared" ref="K11:K21" si="4">J11/F11</f>
        <v>0.60655737704918034</v>
      </c>
      <c r="L11" s="13">
        <f>SUM([22]НАЧАЛО:КОНЕЦ!L11)</f>
        <v>19</v>
      </c>
      <c r="M11" s="14">
        <f t="shared" ref="M11:M21" si="5">L11/F11</f>
        <v>0.31147540983606559</v>
      </c>
      <c r="N11" s="4" t="str">
        <f t="shared" ref="N11:N21" si="6">IF((H11+J11+L11)&gt;D11,"ОШИБКА","")</f>
        <v/>
      </c>
    </row>
    <row r="12" spans="1:14">
      <c r="A12" s="9">
        <v>3</v>
      </c>
      <c r="B12" s="27">
        <v>3</v>
      </c>
      <c r="C12" s="3">
        <f>SUM([22]НАЧАЛО:КОНЕЦ!C12)</f>
        <v>78</v>
      </c>
      <c r="D12" s="3">
        <f>SUM([22]НАЧАЛО:КОНЕЦ!D12)</f>
        <v>72</v>
      </c>
      <c r="E12" s="11">
        <f t="shared" si="0"/>
        <v>0.92307692307692313</v>
      </c>
      <c r="F12" s="3">
        <f t="shared" si="1"/>
        <v>72</v>
      </c>
      <c r="G12" s="12">
        <f t="shared" si="2"/>
        <v>1</v>
      </c>
      <c r="H12" s="13">
        <f>SUM([22]НАЧАЛО:КОНЕЦ!H12)</f>
        <v>6</v>
      </c>
      <c r="I12" s="14">
        <f t="shared" si="3"/>
        <v>8.3333333333333329E-2</v>
      </c>
      <c r="J12" s="13">
        <f>SUM([22]НАЧАЛО:КОНЕЦ!J12)</f>
        <v>33</v>
      </c>
      <c r="K12" s="14">
        <f t="shared" si="4"/>
        <v>0.45833333333333331</v>
      </c>
      <c r="L12" s="13">
        <f>SUM([22]НАЧАЛО:КОНЕЦ!L12)</f>
        <v>33</v>
      </c>
      <c r="M12" s="14">
        <f t="shared" si="5"/>
        <v>0.45833333333333331</v>
      </c>
      <c r="N12" s="4" t="str">
        <f t="shared" si="6"/>
        <v/>
      </c>
    </row>
    <row r="13" spans="1:14">
      <c r="A13" s="9">
        <v>4</v>
      </c>
      <c r="B13" s="27">
        <v>4</v>
      </c>
      <c r="C13" s="3">
        <f>SUM([22]НАЧАЛО:КОНЕЦ!C13)</f>
        <v>70</v>
      </c>
      <c r="D13" s="3">
        <f>SUM([22]НАЧАЛО:КОНЕЦ!D13)</f>
        <v>63</v>
      </c>
      <c r="E13" s="11">
        <f t="shared" si="0"/>
        <v>0.9</v>
      </c>
      <c r="F13" s="3">
        <f t="shared" si="1"/>
        <v>63</v>
      </c>
      <c r="G13" s="12">
        <f t="shared" si="2"/>
        <v>1</v>
      </c>
      <c r="H13" s="13">
        <f>SUM([22]НАЧАЛО:КОНЕЦ!H13)</f>
        <v>3</v>
      </c>
      <c r="I13" s="14">
        <f t="shared" si="3"/>
        <v>4.7619047619047616E-2</v>
      </c>
      <c r="J13" s="13">
        <f>SUM([22]НАЧАЛО:КОНЕЦ!J13)</f>
        <v>29</v>
      </c>
      <c r="K13" s="14">
        <f t="shared" si="4"/>
        <v>0.46031746031746029</v>
      </c>
      <c r="L13" s="13">
        <f>SUM([22]НАЧАЛО:КОНЕЦ!L13)</f>
        <v>31</v>
      </c>
      <c r="M13" s="14">
        <f t="shared" si="5"/>
        <v>0.49206349206349204</v>
      </c>
      <c r="N13" s="4" t="str">
        <f t="shared" si="6"/>
        <v/>
      </c>
    </row>
    <row r="14" spans="1:14">
      <c r="A14" s="9">
        <v>5</v>
      </c>
      <c r="B14" s="27">
        <v>5</v>
      </c>
      <c r="C14" s="3">
        <f>SUM([22]НАЧАЛО:КОНЕЦ!C14)</f>
        <v>37</v>
      </c>
      <c r="D14" s="3">
        <f>SUM([22]НАЧАЛО:КОНЕЦ!D14)</f>
        <v>36</v>
      </c>
      <c r="E14" s="11">
        <f t="shared" si="0"/>
        <v>0.97297297297297303</v>
      </c>
      <c r="F14" s="3">
        <f t="shared" si="1"/>
        <v>36</v>
      </c>
      <c r="G14" s="12">
        <f t="shared" si="2"/>
        <v>1</v>
      </c>
      <c r="H14" s="13">
        <f>SUM([22]НАЧАЛО:КОНЕЦ!H14)</f>
        <v>3</v>
      </c>
      <c r="I14" s="14">
        <f t="shared" si="3"/>
        <v>8.3333333333333329E-2</v>
      </c>
      <c r="J14" s="13">
        <f>SUM([22]НАЧАЛО:КОНЕЦ!J14)</f>
        <v>10</v>
      </c>
      <c r="K14" s="14">
        <f t="shared" si="4"/>
        <v>0.27777777777777779</v>
      </c>
      <c r="L14" s="13">
        <f>SUM([22]НАЧАЛО:КОНЕЦ!L14)</f>
        <v>23</v>
      </c>
      <c r="M14" s="14">
        <f t="shared" si="5"/>
        <v>0.63888888888888884</v>
      </c>
      <c r="N14" s="4" t="str">
        <f t="shared" si="6"/>
        <v/>
      </c>
    </row>
    <row r="15" spans="1:14">
      <c r="A15" s="9">
        <v>6</v>
      </c>
      <c r="B15" s="27">
        <v>6</v>
      </c>
      <c r="C15" s="3">
        <f>SUM([22]НАЧАЛО:КОНЕЦ!C15)</f>
        <v>45</v>
      </c>
      <c r="D15" s="3">
        <f>SUM([22]НАЧАЛО:КОНЕЦ!D15)</f>
        <v>44</v>
      </c>
      <c r="E15" s="11">
        <f t="shared" si="0"/>
        <v>0.97777777777777775</v>
      </c>
      <c r="F15" s="3">
        <f t="shared" si="1"/>
        <v>44</v>
      </c>
      <c r="G15" s="12">
        <f t="shared" si="2"/>
        <v>1</v>
      </c>
      <c r="H15" s="13">
        <f>SUM([22]НАЧАЛО:КОНЕЦ!H15)</f>
        <v>3</v>
      </c>
      <c r="I15" s="14">
        <f t="shared" si="3"/>
        <v>6.8181818181818177E-2</v>
      </c>
      <c r="J15" s="13">
        <f>SUM([22]НАЧАЛО:КОНЕЦ!J15)</f>
        <v>35</v>
      </c>
      <c r="K15" s="14">
        <f t="shared" si="4"/>
        <v>0.79545454545454541</v>
      </c>
      <c r="L15" s="13">
        <f>SUM([22]НАЧАЛО:КОНЕЦ!L15)</f>
        <v>6</v>
      </c>
      <c r="M15" s="14">
        <f t="shared" si="5"/>
        <v>0.13636363636363635</v>
      </c>
      <c r="N15" s="4" t="str">
        <f t="shared" si="6"/>
        <v/>
      </c>
    </row>
    <row r="16" spans="1:14">
      <c r="A16" s="9">
        <v>7</v>
      </c>
      <c r="B16" s="27">
        <v>7</v>
      </c>
      <c r="C16" s="3">
        <f>SUM([22]НАЧАЛО:КОНЕЦ!C16)</f>
        <v>42</v>
      </c>
      <c r="D16" s="3">
        <f>SUM([22]НАЧАЛО:КОНЕЦ!D16)</f>
        <v>41</v>
      </c>
      <c r="E16" s="11">
        <f t="shared" si="0"/>
        <v>0.97619047619047616</v>
      </c>
      <c r="F16" s="3">
        <f t="shared" si="1"/>
        <v>40</v>
      </c>
      <c r="G16" s="12">
        <f t="shared" si="2"/>
        <v>0.97560975609756095</v>
      </c>
      <c r="H16" s="13">
        <f>SUM([22]НАЧАЛО:КОНЕЦ!H16)</f>
        <v>3</v>
      </c>
      <c r="I16" s="14">
        <f t="shared" si="3"/>
        <v>7.4999999999999997E-2</v>
      </c>
      <c r="J16" s="13">
        <f>SUM([22]НАЧАЛО:КОНЕЦ!J16)</f>
        <v>26</v>
      </c>
      <c r="K16" s="14">
        <f t="shared" si="4"/>
        <v>0.65</v>
      </c>
      <c r="L16" s="13">
        <f>SUM([22]НАЧАЛО:КОНЕЦ!L16)</f>
        <v>11</v>
      </c>
      <c r="M16" s="14">
        <f t="shared" si="5"/>
        <v>0.27500000000000002</v>
      </c>
      <c r="N16" s="4" t="str">
        <f t="shared" si="6"/>
        <v/>
      </c>
    </row>
    <row r="17" spans="1:14">
      <c r="A17" s="9">
        <v>8</v>
      </c>
      <c r="B17" s="27">
        <v>8</v>
      </c>
      <c r="C17" s="3">
        <f>SUM([22]НАЧАЛО:КОНЕЦ!C17)</f>
        <v>41</v>
      </c>
      <c r="D17" s="3">
        <f>SUM([22]НАЧАЛО:КОНЕЦ!D17)</f>
        <v>39</v>
      </c>
      <c r="E17" s="11">
        <f t="shared" si="0"/>
        <v>0.95121951219512191</v>
      </c>
      <c r="F17" s="3">
        <f t="shared" si="1"/>
        <v>39</v>
      </c>
      <c r="G17" s="12">
        <f t="shared" si="2"/>
        <v>1</v>
      </c>
      <c r="H17" s="13">
        <f>SUM([22]НАЧАЛО:КОНЕЦ!H17)</f>
        <v>3</v>
      </c>
      <c r="I17" s="14">
        <f t="shared" si="3"/>
        <v>7.6923076923076927E-2</v>
      </c>
      <c r="J17" s="13">
        <f>SUM([22]НАЧАЛО:КОНЕЦ!J17)</f>
        <v>22</v>
      </c>
      <c r="K17" s="14">
        <f t="shared" si="4"/>
        <v>0.5641025641025641</v>
      </c>
      <c r="L17" s="13">
        <f>SUM([22]НАЧАЛО:КОНЕЦ!L17)</f>
        <v>14</v>
      </c>
      <c r="M17" s="14">
        <f t="shared" si="5"/>
        <v>0.35897435897435898</v>
      </c>
      <c r="N17" s="4" t="str">
        <f t="shared" si="6"/>
        <v/>
      </c>
    </row>
    <row r="18" spans="1:14">
      <c r="A18" s="9">
        <v>9</v>
      </c>
      <c r="B18" s="27">
        <v>9</v>
      </c>
      <c r="C18" s="3">
        <f>SUM([22]НАЧАЛО:КОНЕЦ!C18)</f>
        <v>46</v>
      </c>
      <c r="D18" s="3">
        <f>SUM([22]НАЧАЛО:КОНЕЦ!D18)</f>
        <v>41</v>
      </c>
      <c r="E18" s="11">
        <f t="shared" si="0"/>
        <v>0.89130434782608692</v>
      </c>
      <c r="F18" s="3">
        <f t="shared" si="1"/>
        <v>40</v>
      </c>
      <c r="G18" s="12">
        <f t="shared" si="2"/>
        <v>0.97560975609756095</v>
      </c>
      <c r="H18" s="13">
        <f>SUM([22]НАЧАЛО:КОНЕЦ!H18)</f>
        <v>2</v>
      </c>
      <c r="I18" s="14">
        <f t="shared" si="3"/>
        <v>0.05</v>
      </c>
      <c r="J18" s="13">
        <f>SUM([22]НАЧАЛО:КОНЕЦ!J18)</f>
        <v>22</v>
      </c>
      <c r="K18" s="14">
        <f t="shared" si="4"/>
        <v>0.55000000000000004</v>
      </c>
      <c r="L18" s="13">
        <f>SUM([22]НАЧАЛО:КОНЕЦ!L18)</f>
        <v>16</v>
      </c>
      <c r="M18" s="14">
        <f t="shared" si="5"/>
        <v>0.4</v>
      </c>
      <c r="N18" s="4" t="str">
        <f t="shared" si="6"/>
        <v/>
      </c>
    </row>
    <row r="19" spans="1:14">
      <c r="A19" s="9">
        <v>10</v>
      </c>
      <c r="B19" s="27">
        <v>10</v>
      </c>
      <c r="C19" s="3">
        <f>SUM([22]НАЧАЛО:КОНЕЦ!C19)</f>
        <v>19</v>
      </c>
      <c r="D19" s="3">
        <f>SUM([22]НАЧАЛО:КОНЕЦ!D19)</f>
        <v>17</v>
      </c>
      <c r="E19" s="11">
        <f t="shared" si="0"/>
        <v>0.89473684210526316</v>
      </c>
      <c r="F19" s="3">
        <f t="shared" si="1"/>
        <v>17</v>
      </c>
      <c r="G19" s="12">
        <f t="shared" si="2"/>
        <v>1</v>
      </c>
      <c r="H19" s="13">
        <f>SUM([22]НАЧАЛО:КОНЕЦ!H19)</f>
        <v>2</v>
      </c>
      <c r="I19" s="14">
        <f t="shared" si="3"/>
        <v>0.11764705882352941</v>
      </c>
      <c r="J19" s="13">
        <f>SUM([22]НАЧАЛО:КОНЕЦ!J19)</f>
        <v>8</v>
      </c>
      <c r="K19" s="14">
        <f t="shared" si="4"/>
        <v>0.47058823529411764</v>
      </c>
      <c r="L19" s="13">
        <f>SUM([22]НАЧАЛО:КОНЕЦ!L19)</f>
        <v>7</v>
      </c>
      <c r="M19" s="14">
        <f t="shared" si="5"/>
        <v>0.41176470588235292</v>
      </c>
      <c r="N19" s="4" t="str">
        <f t="shared" si="6"/>
        <v/>
      </c>
    </row>
    <row r="20" spans="1:14">
      <c r="A20" s="9">
        <v>11</v>
      </c>
      <c r="B20" s="27">
        <v>11</v>
      </c>
      <c r="C20" s="3">
        <f>SUM([22]НАЧАЛО:КОНЕЦ!C20)</f>
        <v>21</v>
      </c>
      <c r="D20" s="3">
        <f>SUM([22]НАЧАЛО:КОНЕЦ!D20)</f>
        <v>20</v>
      </c>
      <c r="E20" s="11">
        <f t="shared" si="0"/>
        <v>0.95238095238095233</v>
      </c>
      <c r="F20" s="3">
        <f t="shared" si="1"/>
        <v>20</v>
      </c>
      <c r="G20" s="12">
        <f t="shared" si="2"/>
        <v>1</v>
      </c>
      <c r="H20" s="13">
        <f>SUM([22]НАЧАЛО:КОНЕЦ!H20)</f>
        <v>0</v>
      </c>
      <c r="I20" s="14">
        <f t="shared" si="3"/>
        <v>0</v>
      </c>
      <c r="J20" s="13">
        <f>SUM([22]НАЧАЛО:КОНЕЦ!J20)</f>
        <v>4</v>
      </c>
      <c r="K20" s="14">
        <f t="shared" si="4"/>
        <v>0.2</v>
      </c>
      <c r="L20" s="13">
        <f>SUM([22]НАЧАЛО:КОНЕЦ!L20)</f>
        <v>16</v>
      </c>
      <c r="M20" s="14">
        <f t="shared" si="5"/>
        <v>0.8</v>
      </c>
      <c r="N20" s="4" t="str">
        <f t="shared" si="6"/>
        <v/>
      </c>
    </row>
    <row r="21" spans="1:14">
      <c r="A21" s="43" t="s">
        <v>8</v>
      </c>
      <c r="B21" s="42"/>
      <c r="C21" s="26">
        <f>SUM(C10:C20)</f>
        <v>548</v>
      </c>
      <c r="D21" s="6">
        <f>SUM(D10:D20)</f>
        <v>507</v>
      </c>
      <c r="E21" s="11">
        <f t="shared" si="0"/>
        <v>0.92518248175182483</v>
      </c>
      <c r="F21" s="6">
        <f>SUM(F10:F20)</f>
        <v>505</v>
      </c>
      <c r="G21" s="12">
        <f t="shared" si="2"/>
        <v>0.99605522682445757</v>
      </c>
      <c r="H21" s="26">
        <f>SUM(H10:H20)</f>
        <v>35</v>
      </c>
      <c r="I21" s="14">
        <f t="shared" si="3"/>
        <v>6.9306930693069313E-2</v>
      </c>
      <c r="J21" s="26">
        <f>SUM(J10:J20)</f>
        <v>277</v>
      </c>
      <c r="K21" s="14">
        <f t="shared" si="4"/>
        <v>0.54851485148514856</v>
      </c>
      <c r="L21" s="26">
        <f>SUM(L10:L20)</f>
        <v>193</v>
      </c>
      <c r="M21" s="14">
        <f t="shared" si="5"/>
        <v>0.38217821782178218</v>
      </c>
      <c r="N21" s="4" t="str">
        <f t="shared" si="6"/>
        <v/>
      </c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6">
    <mergeCell ref="A21:B21"/>
    <mergeCell ref="A1:N1"/>
    <mergeCell ref="A2:A9"/>
    <mergeCell ref="B2:B8"/>
    <mergeCell ref="C2:C8"/>
    <mergeCell ref="D2:E4"/>
    <mergeCell ref="F2:G4"/>
    <mergeCell ref="H2:M4"/>
    <mergeCell ref="N2:N8"/>
    <mergeCell ref="D5:D8"/>
    <mergeCell ref="E5:E8"/>
    <mergeCell ref="F5:F8"/>
    <mergeCell ref="G5:G8"/>
    <mergeCell ref="H5:I7"/>
    <mergeCell ref="J5:K7"/>
    <mergeCell ref="L5:M7"/>
  </mergeCells>
  <dataValidations count="5">
    <dataValidation type="whole" operator="lessThanOrEqual" allowBlank="1" showInputMessage="1" showErrorMessage="1" error="Количество обучающихся с средним уровнем физической подготовленности не может превышать количество обучающихся с основной группой здоровья" sqref="J10:J20">
      <formula1>D10</formula1>
    </dataValidation>
    <dataValidation type="whole" operator="lessThanOrEqual" allowBlank="1" showInputMessage="1" showErrorMessage="1" error="Количество обучающихся с низким уровнем физической подготовленности не может превышать количество обучающихся с основной группой здоровья" sqref="H10:H20">
      <formula1>D10</formula1>
    </dataValidation>
    <dataValidation type="whole" operator="lessThanOrEqual" showInputMessage="1" showErrorMessage="1" error="Количество сдавших тест не может превышать количество обучающихся с основной группой здоровья" sqref="F10">
      <formula1>D10</formula1>
    </dataValidation>
    <dataValidation type="whole" operator="lessThanOrEqual" allowBlank="1" showInputMessage="1" showErrorMessage="1" error="Количество обучающихся с высоким уровнем физической подготовленности не может превышать количество обучающихся с основной группой здоровья" sqref="L10:L20">
      <formula1>D10</formula1>
    </dataValidation>
    <dataValidation type="whole" operator="lessThanOrEqual" allowBlank="1" showInputMessage="1" showErrorMessage="1" error="Количество сдавших тест не может превышать количество обучающихся с основной группой здоровья" sqref="F11:F20">
      <formula1>D11</formula1>
    </dataValidation>
  </dataValidation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:N21"/>
  <sheetViews>
    <sheetView workbookViewId="0">
      <pane ySplit="9" topLeftCell="A10" activePane="bottomLeft" state="frozen"/>
      <selection pane="bottomLeft" activeCell="N21" sqref="N21"/>
    </sheetView>
  </sheetViews>
  <sheetFormatPr defaultColWidth="9.140625" defaultRowHeight="15"/>
  <cols>
    <col min="1" max="2" width="9.140625" style="1"/>
    <col min="3" max="3" width="18.85546875" style="1" customWidth="1"/>
    <col min="4" max="4" width="9.140625" style="1"/>
    <col min="5" max="5" width="16" style="1" customWidth="1"/>
    <col min="6" max="6" width="9.140625" style="1"/>
    <col min="7" max="7" width="12" style="2" customWidth="1"/>
    <col min="8" max="8" width="9" style="1" customWidth="1"/>
    <col min="9" max="9" width="11.28515625" style="1" customWidth="1"/>
    <col min="10" max="13" width="9.140625" style="1"/>
    <col min="14" max="14" width="12.28515625" style="1" customWidth="1"/>
    <col min="15" max="16384" width="9.140625" style="1"/>
  </cols>
  <sheetData>
    <row r="1" spans="1:14" ht="78" customHeight="1">
      <c r="A1" s="35" t="s">
        <v>12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15" customHeight="1">
      <c r="A2" s="40" t="s">
        <v>11</v>
      </c>
      <c r="B2" s="44" t="s">
        <v>4</v>
      </c>
      <c r="C2" s="44" t="s">
        <v>14</v>
      </c>
      <c r="D2" s="44" t="s">
        <v>0</v>
      </c>
      <c r="E2" s="44"/>
      <c r="F2" s="44" t="s">
        <v>3</v>
      </c>
      <c r="G2" s="44"/>
      <c r="H2" s="44" t="s">
        <v>10</v>
      </c>
      <c r="I2" s="44"/>
      <c r="J2" s="44"/>
      <c r="K2" s="44"/>
      <c r="L2" s="44"/>
      <c r="M2" s="44"/>
      <c r="N2" s="37" t="s">
        <v>13</v>
      </c>
    </row>
    <row r="3" spans="1:14" ht="15" customHeight="1">
      <c r="A3" s="41"/>
      <c r="B3" s="44"/>
      <c r="C3" s="44"/>
      <c r="D3" s="44"/>
      <c r="E3" s="44"/>
      <c r="F3" s="45"/>
      <c r="G3" s="45"/>
      <c r="H3" s="45"/>
      <c r="I3" s="45"/>
      <c r="J3" s="45"/>
      <c r="K3" s="45"/>
      <c r="L3" s="45"/>
      <c r="M3" s="45"/>
      <c r="N3" s="38"/>
    </row>
    <row r="4" spans="1:14" ht="87" customHeight="1">
      <c r="A4" s="41"/>
      <c r="B4" s="44"/>
      <c r="C4" s="44"/>
      <c r="D4" s="44"/>
      <c r="E4" s="44"/>
      <c r="F4" s="45"/>
      <c r="G4" s="45"/>
      <c r="H4" s="45"/>
      <c r="I4" s="45"/>
      <c r="J4" s="45"/>
      <c r="K4" s="45"/>
      <c r="L4" s="45"/>
      <c r="M4" s="45"/>
      <c r="N4" s="38"/>
    </row>
    <row r="5" spans="1:14" ht="51" customHeight="1">
      <c r="A5" s="41"/>
      <c r="B5" s="44"/>
      <c r="C5" s="44"/>
      <c r="D5" s="46" t="s">
        <v>1</v>
      </c>
      <c r="E5" s="46" t="s">
        <v>9</v>
      </c>
      <c r="F5" s="46" t="s">
        <v>1</v>
      </c>
      <c r="G5" s="48" t="s">
        <v>2</v>
      </c>
      <c r="H5" s="44" t="s">
        <v>7</v>
      </c>
      <c r="I5" s="44"/>
      <c r="J5" s="44" t="s">
        <v>6</v>
      </c>
      <c r="K5" s="44"/>
      <c r="L5" s="44" t="s">
        <v>5</v>
      </c>
      <c r="M5" s="44"/>
      <c r="N5" s="38"/>
    </row>
    <row r="6" spans="1:14">
      <c r="A6" s="41"/>
      <c r="B6" s="44"/>
      <c r="C6" s="44"/>
      <c r="D6" s="47"/>
      <c r="E6" s="47"/>
      <c r="F6" s="47"/>
      <c r="G6" s="49"/>
      <c r="H6" s="44"/>
      <c r="I6" s="44"/>
      <c r="J6" s="44"/>
      <c r="K6" s="44"/>
      <c r="L6" s="44"/>
      <c r="M6" s="44"/>
      <c r="N6" s="38"/>
    </row>
    <row r="7" spans="1:14">
      <c r="A7" s="41"/>
      <c r="B7" s="44"/>
      <c r="C7" s="44"/>
      <c r="D7" s="47"/>
      <c r="E7" s="47"/>
      <c r="F7" s="47"/>
      <c r="G7" s="49"/>
      <c r="H7" s="44"/>
      <c r="I7" s="44"/>
      <c r="J7" s="44"/>
      <c r="K7" s="44"/>
      <c r="L7" s="44"/>
      <c r="M7" s="44"/>
      <c r="N7" s="38"/>
    </row>
    <row r="8" spans="1:14">
      <c r="A8" s="41"/>
      <c r="B8" s="44"/>
      <c r="C8" s="44"/>
      <c r="D8" s="47"/>
      <c r="E8" s="47"/>
      <c r="F8" s="47"/>
      <c r="G8" s="49"/>
      <c r="H8" s="28" t="s">
        <v>1</v>
      </c>
      <c r="I8" s="28" t="s">
        <v>2</v>
      </c>
      <c r="J8" s="28" t="s">
        <v>1</v>
      </c>
      <c r="K8" s="28" t="s">
        <v>2</v>
      </c>
      <c r="L8" s="28" t="s">
        <v>1</v>
      </c>
      <c r="M8" s="28" t="s">
        <v>2</v>
      </c>
      <c r="N8" s="39"/>
    </row>
    <row r="9" spans="1:14">
      <c r="A9" s="42"/>
      <c r="B9" s="8">
        <v>1</v>
      </c>
      <c r="C9" s="8">
        <v>2</v>
      </c>
      <c r="D9" s="8">
        <v>3</v>
      </c>
      <c r="E9" s="8">
        <v>4</v>
      </c>
      <c r="F9" s="8">
        <v>5</v>
      </c>
      <c r="G9" s="8">
        <v>6</v>
      </c>
      <c r="H9" s="8">
        <v>7</v>
      </c>
      <c r="I9" s="8">
        <v>8</v>
      </c>
      <c r="J9" s="8">
        <v>9</v>
      </c>
      <c r="K9" s="8">
        <v>10</v>
      </c>
      <c r="L9" s="8">
        <v>11</v>
      </c>
      <c r="M9" s="8">
        <v>12</v>
      </c>
      <c r="N9" s="8">
        <v>13</v>
      </c>
    </row>
    <row r="10" spans="1:14">
      <c r="A10" s="9">
        <v>1</v>
      </c>
      <c r="B10" s="27">
        <v>1</v>
      </c>
      <c r="C10" s="3">
        <f>SUM([23]НАЧАЛО:КОНЕЦ!C10)</f>
        <v>7</v>
      </c>
      <c r="D10" s="3">
        <f>SUM([23]НАЧАЛО:КОНЕЦ!D10)</f>
        <v>4</v>
      </c>
      <c r="E10" s="11">
        <f>D10/C10</f>
        <v>0.5714285714285714</v>
      </c>
      <c r="F10" s="3">
        <f>SUM(H10+J10+L10)</f>
        <v>4</v>
      </c>
      <c r="G10" s="12">
        <f>F10/D10</f>
        <v>1</v>
      </c>
      <c r="H10" s="13">
        <f>SUM([23]НАЧАЛО:КОНЕЦ!H10)</f>
        <v>1</v>
      </c>
      <c r="I10" s="14">
        <f>H10/F10</f>
        <v>0.25</v>
      </c>
      <c r="J10" s="13">
        <f>SUM([23]НАЧАЛО:КОНЕЦ!J10)</f>
        <v>3</v>
      </c>
      <c r="K10" s="14">
        <f>J10/F10</f>
        <v>0.75</v>
      </c>
      <c r="L10" s="13">
        <f>SUM([23]НАЧАЛО:КОНЕЦ!L10)</f>
        <v>0</v>
      </c>
      <c r="M10" s="14">
        <f>L10/F10</f>
        <v>0</v>
      </c>
      <c r="N10" s="4" t="str">
        <f>IF((H10+J10+L10)&gt;D10,"ОШИБКА","")</f>
        <v/>
      </c>
    </row>
    <row r="11" spans="1:14">
      <c r="A11" s="9">
        <v>2</v>
      </c>
      <c r="B11" s="27">
        <v>2</v>
      </c>
      <c r="C11" s="3">
        <f>SUM([23]НАЧАЛО:КОНЕЦ!C11)</f>
        <v>6</v>
      </c>
      <c r="D11" s="3">
        <f>SUM([23]НАЧАЛО:КОНЕЦ!D11)</f>
        <v>6</v>
      </c>
      <c r="E11" s="11">
        <f t="shared" ref="E11:E21" si="0">D11/C11</f>
        <v>1</v>
      </c>
      <c r="F11" s="3">
        <f t="shared" ref="F11:F20" si="1">SUM(H11+J11+L11)</f>
        <v>6</v>
      </c>
      <c r="G11" s="12">
        <f t="shared" ref="G11:G21" si="2">F11/D11</f>
        <v>1</v>
      </c>
      <c r="H11" s="13">
        <f>SUM([23]НАЧАЛО:КОНЕЦ!H11)</f>
        <v>0</v>
      </c>
      <c r="I11" s="14">
        <f t="shared" ref="I11:I21" si="3">H11/F11</f>
        <v>0</v>
      </c>
      <c r="J11" s="13">
        <f>SUM([23]НАЧАЛО:КОНЕЦ!J11)</f>
        <v>6</v>
      </c>
      <c r="K11" s="14">
        <f t="shared" ref="K11:K21" si="4">J11/F11</f>
        <v>1</v>
      </c>
      <c r="L11" s="13">
        <f>SUM([23]НАЧАЛО:КОНЕЦ!L11)</f>
        <v>0</v>
      </c>
      <c r="M11" s="14">
        <f t="shared" ref="M11:M21" si="5">L11/F11</f>
        <v>0</v>
      </c>
      <c r="N11" s="4" t="str">
        <f t="shared" ref="N11:N21" si="6">IF((H11+J11+L11)&gt;D11,"ОШИБКА","")</f>
        <v/>
      </c>
    </row>
    <row r="12" spans="1:14">
      <c r="A12" s="9">
        <v>3</v>
      </c>
      <c r="B12" s="27">
        <v>3</v>
      </c>
      <c r="C12" s="3">
        <f>SUM([23]НАЧАЛО:КОНЕЦ!C12)</f>
        <v>4</v>
      </c>
      <c r="D12" s="3">
        <f>SUM([23]НАЧАЛО:КОНЕЦ!D12)</f>
        <v>3</v>
      </c>
      <c r="E12" s="11">
        <f t="shared" si="0"/>
        <v>0.75</v>
      </c>
      <c r="F12" s="3">
        <f t="shared" si="1"/>
        <v>3</v>
      </c>
      <c r="G12" s="12">
        <f t="shared" si="2"/>
        <v>1</v>
      </c>
      <c r="H12" s="13">
        <f>SUM([23]НАЧАЛО:КОНЕЦ!H12)</f>
        <v>1</v>
      </c>
      <c r="I12" s="14">
        <f t="shared" si="3"/>
        <v>0.33333333333333331</v>
      </c>
      <c r="J12" s="13">
        <f>SUM([23]НАЧАЛО:КОНЕЦ!J12)</f>
        <v>2</v>
      </c>
      <c r="K12" s="14">
        <f t="shared" si="4"/>
        <v>0.66666666666666663</v>
      </c>
      <c r="L12" s="13">
        <f>SUM([23]НАЧАЛО:КОНЕЦ!L12)</f>
        <v>0</v>
      </c>
      <c r="M12" s="14">
        <f t="shared" si="5"/>
        <v>0</v>
      </c>
      <c r="N12" s="4" t="str">
        <f t="shared" si="6"/>
        <v/>
      </c>
    </row>
    <row r="13" spans="1:14">
      <c r="A13" s="9">
        <v>4</v>
      </c>
      <c r="B13" s="27">
        <v>4</v>
      </c>
      <c r="C13" s="3">
        <f>SUM([23]НАЧАЛО:КОНЕЦ!C13)</f>
        <v>6</v>
      </c>
      <c r="D13" s="3">
        <f>SUM([23]НАЧАЛО:КОНЕЦ!D13)</f>
        <v>6</v>
      </c>
      <c r="E13" s="11">
        <f t="shared" si="0"/>
        <v>1</v>
      </c>
      <c r="F13" s="3">
        <f t="shared" si="1"/>
        <v>6</v>
      </c>
      <c r="G13" s="12">
        <f t="shared" si="2"/>
        <v>1</v>
      </c>
      <c r="H13" s="13">
        <f>SUM([23]НАЧАЛО:КОНЕЦ!H13)</f>
        <v>2</v>
      </c>
      <c r="I13" s="14">
        <f t="shared" si="3"/>
        <v>0.33333333333333331</v>
      </c>
      <c r="J13" s="13">
        <f>SUM([23]НАЧАЛО:КОНЕЦ!J13)</f>
        <v>2</v>
      </c>
      <c r="K13" s="14">
        <f t="shared" si="4"/>
        <v>0.33333333333333331</v>
      </c>
      <c r="L13" s="13">
        <f>SUM([23]НАЧАЛО:КОНЕЦ!L13)</f>
        <v>2</v>
      </c>
      <c r="M13" s="14">
        <f t="shared" si="5"/>
        <v>0.33333333333333331</v>
      </c>
      <c r="N13" s="4" t="str">
        <f t="shared" si="6"/>
        <v/>
      </c>
    </row>
    <row r="14" spans="1:14">
      <c r="A14" s="9">
        <v>5</v>
      </c>
      <c r="B14" s="27">
        <v>5</v>
      </c>
      <c r="C14" s="3">
        <f>SUM([23]НАЧАЛО:КОНЕЦ!C14)</f>
        <v>3</v>
      </c>
      <c r="D14" s="3">
        <f>SUM([23]НАЧАЛО:КОНЕЦ!D14)</f>
        <v>2</v>
      </c>
      <c r="E14" s="11">
        <f t="shared" si="0"/>
        <v>0.66666666666666663</v>
      </c>
      <c r="F14" s="3">
        <f t="shared" si="1"/>
        <v>2</v>
      </c>
      <c r="G14" s="12">
        <f t="shared" si="2"/>
        <v>1</v>
      </c>
      <c r="H14" s="13">
        <f>SUM([23]НАЧАЛО:КОНЕЦ!H14)</f>
        <v>0</v>
      </c>
      <c r="I14" s="14">
        <f t="shared" si="3"/>
        <v>0</v>
      </c>
      <c r="J14" s="13">
        <f>SUM([23]НАЧАЛО:КОНЕЦ!J14)</f>
        <v>1</v>
      </c>
      <c r="K14" s="14">
        <f t="shared" si="4"/>
        <v>0.5</v>
      </c>
      <c r="L14" s="13">
        <f>SUM([23]НАЧАЛО:КОНЕЦ!L14)</f>
        <v>1</v>
      </c>
      <c r="M14" s="14">
        <f t="shared" si="5"/>
        <v>0.5</v>
      </c>
      <c r="N14" s="4" t="str">
        <f t="shared" si="6"/>
        <v/>
      </c>
    </row>
    <row r="15" spans="1:14">
      <c r="A15" s="9">
        <v>6</v>
      </c>
      <c r="B15" s="27">
        <v>6</v>
      </c>
      <c r="C15" s="3">
        <f>SUM([23]НАЧАЛО:КОНЕЦ!C15)</f>
        <v>3</v>
      </c>
      <c r="D15" s="3">
        <f>SUM([23]НАЧАЛО:КОНЕЦ!D15)</f>
        <v>3</v>
      </c>
      <c r="E15" s="11">
        <f t="shared" si="0"/>
        <v>1</v>
      </c>
      <c r="F15" s="3">
        <f t="shared" si="1"/>
        <v>3</v>
      </c>
      <c r="G15" s="12">
        <f t="shared" si="2"/>
        <v>1</v>
      </c>
      <c r="H15" s="13">
        <f>SUM([23]НАЧАЛО:КОНЕЦ!H15)</f>
        <v>0</v>
      </c>
      <c r="I15" s="14">
        <f t="shared" si="3"/>
        <v>0</v>
      </c>
      <c r="J15" s="13">
        <f>SUM([23]НАЧАЛО:КОНЕЦ!J15)</f>
        <v>3</v>
      </c>
      <c r="K15" s="14">
        <f t="shared" si="4"/>
        <v>1</v>
      </c>
      <c r="L15" s="13">
        <f>SUM([23]НАЧАЛО:КОНЕЦ!L15)</f>
        <v>0</v>
      </c>
      <c r="M15" s="14">
        <f t="shared" si="5"/>
        <v>0</v>
      </c>
      <c r="N15" s="4" t="str">
        <f t="shared" si="6"/>
        <v/>
      </c>
    </row>
    <row r="16" spans="1:14">
      <c r="A16" s="9">
        <v>7</v>
      </c>
      <c r="B16" s="27">
        <v>7</v>
      </c>
      <c r="C16" s="3">
        <f>SUM([23]НАЧАЛО:КОНЕЦ!C16)</f>
        <v>0</v>
      </c>
      <c r="D16" s="3">
        <f>SUM([23]НАЧАЛО:КОНЕЦ!D16)</f>
        <v>0</v>
      </c>
      <c r="E16" s="11" t="e">
        <f t="shared" si="0"/>
        <v>#DIV/0!</v>
      </c>
      <c r="F16" s="3">
        <f t="shared" si="1"/>
        <v>0</v>
      </c>
      <c r="G16" s="12" t="e">
        <f t="shared" si="2"/>
        <v>#DIV/0!</v>
      </c>
      <c r="H16" s="13">
        <f>SUM([23]НАЧАЛО:КОНЕЦ!H16)</f>
        <v>0</v>
      </c>
      <c r="I16" s="14" t="e">
        <f t="shared" si="3"/>
        <v>#DIV/0!</v>
      </c>
      <c r="J16" s="13">
        <f>SUM([23]НАЧАЛО:КОНЕЦ!J16)</f>
        <v>0</v>
      </c>
      <c r="K16" s="14" t="e">
        <f t="shared" si="4"/>
        <v>#DIV/0!</v>
      </c>
      <c r="L16" s="13">
        <f>SUM([23]НАЧАЛО:КОНЕЦ!L16)</f>
        <v>0</v>
      </c>
      <c r="M16" s="14" t="e">
        <f t="shared" si="5"/>
        <v>#DIV/0!</v>
      </c>
      <c r="N16" s="4" t="str">
        <f t="shared" si="6"/>
        <v/>
      </c>
    </row>
    <row r="17" spans="1:14">
      <c r="A17" s="9">
        <v>8</v>
      </c>
      <c r="B17" s="27">
        <v>8</v>
      </c>
      <c r="C17" s="3">
        <f>SUM([23]НАЧАЛО:КОНЕЦ!C17)</f>
        <v>4</v>
      </c>
      <c r="D17" s="3">
        <f>SUM([23]НАЧАЛО:КОНЕЦ!D17)</f>
        <v>4</v>
      </c>
      <c r="E17" s="11">
        <f t="shared" si="0"/>
        <v>1</v>
      </c>
      <c r="F17" s="3">
        <f t="shared" si="1"/>
        <v>4</v>
      </c>
      <c r="G17" s="12">
        <f t="shared" si="2"/>
        <v>1</v>
      </c>
      <c r="H17" s="13">
        <f>SUM([23]НАЧАЛО:КОНЕЦ!H17)</f>
        <v>0</v>
      </c>
      <c r="I17" s="14">
        <f t="shared" si="3"/>
        <v>0</v>
      </c>
      <c r="J17" s="13">
        <f>SUM([23]НАЧАЛО:КОНЕЦ!J17)</f>
        <v>4</v>
      </c>
      <c r="K17" s="14">
        <f t="shared" si="4"/>
        <v>1</v>
      </c>
      <c r="L17" s="13">
        <f>SUM([23]НАЧАЛО:КОНЕЦ!L17)</f>
        <v>0</v>
      </c>
      <c r="M17" s="14">
        <f t="shared" si="5"/>
        <v>0</v>
      </c>
      <c r="N17" s="4" t="str">
        <f t="shared" si="6"/>
        <v/>
      </c>
    </row>
    <row r="18" spans="1:14">
      <c r="A18" s="9">
        <v>9</v>
      </c>
      <c r="B18" s="27">
        <v>9</v>
      </c>
      <c r="C18" s="3">
        <f>SUM([23]НАЧАЛО:КОНЕЦ!C18)</f>
        <v>4</v>
      </c>
      <c r="D18" s="3">
        <f>SUM([23]НАЧАЛО:КОНЕЦ!D18)</f>
        <v>4</v>
      </c>
      <c r="E18" s="11">
        <f t="shared" si="0"/>
        <v>1</v>
      </c>
      <c r="F18" s="3">
        <f t="shared" si="1"/>
        <v>4</v>
      </c>
      <c r="G18" s="12">
        <f t="shared" si="2"/>
        <v>1</v>
      </c>
      <c r="H18" s="13">
        <f>SUM([23]НАЧАЛО:КОНЕЦ!H18)</f>
        <v>0</v>
      </c>
      <c r="I18" s="14">
        <f t="shared" si="3"/>
        <v>0</v>
      </c>
      <c r="J18" s="13">
        <f>SUM([23]НАЧАЛО:КОНЕЦ!J18)</f>
        <v>4</v>
      </c>
      <c r="K18" s="14">
        <f t="shared" si="4"/>
        <v>1</v>
      </c>
      <c r="L18" s="13">
        <f>SUM([23]НАЧАЛО:КОНЕЦ!L18)</f>
        <v>0</v>
      </c>
      <c r="M18" s="14">
        <f t="shared" si="5"/>
        <v>0</v>
      </c>
      <c r="N18" s="4" t="str">
        <f t="shared" si="6"/>
        <v/>
      </c>
    </row>
    <row r="19" spans="1:14">
      <c r="A19" s="9">
        <v>10</v>
      </c>
      <c r="B19" s="27">
        <v>10</v>
      </c>
      <c r="C19" s="3">
        <f>SUM([23]НАЧАЛО:КОНЕЦ!C19)</f>
        <v>0</v>
      </c>
      <c r="D19" s="3">
        <f>SUM([23]НАЧАЛО:КОНЕЦ!D19)</f>
        <v>0</v>
      </c>
      <c r="E19" s="11" t="e">
        <f t="shared" si="0"/>
        <v>#DIV/0!</v>
      </c>
      <c r="F19" s="3">
        <f t="shared" si="1"/>
        <v>0</v>
      </c>
      <c r="G19" s="12" t="e">
        <f t="shared" si="2"/>
        <v>#DIV/0!</v>
      </c>
      <c r="H19" s="13">
        <f>SUM([23]НАЧАЛО:КОНЕЦ!H19)</f>
        <v>0</v>
      </c>
      <c r="I19" s="14" t="e">
        <f t="shared" si="3"/>
        <v>#DIV/0!</v>
      </c>
      <c r="J19" s="13">
        <f>SUM([23]НАЧАЛО:КОНЕЦ!J19)</f>
        <v>0</v>
      </c>
      <c r="K19" s="14" t="e">
        <f t="shared" si="4"/>
        <v>#DIV/0!</v>
      </c>
      <c r="L19" s="13">
        <f>SUM([23]НАЧАЛО:КОНЕЦ!L19)</f>
        <v>0</v>
      </c>
      <c r="M19" s="14" t="e">
        <f t="shared" si="5"/>
        <v>#DIV/0!</v>
      </c>
      <c r="N19" s="4" t="str">
        <f t="shared" si="6"/>
        <v/>
      </c>
    </row>
    <row r="20" spans="1:14">
      <c r="A20" s="9">
        <v>11</v>
      </c>
      <c r="B20" s="27">
        <v>11</v>
      </c>
      <c r="C20" s="3">
        <f>SUM([23]НАЧАЛО:КОНЕЦ!C20)</f>
        <v>0</v>
      </c>
      <c r="D20" s="3">
        <f>SUM([23]НАЧАЛО:КОНЕЦ!D20)</f>
        <v>0</v>
      </c>
      <c r="E20" s="11" t="e">
        <f t="shared" si="0"/>
        <v>#DIV/0!</v>
      </c>
      <c r="F20" s="3">
        <f t="shared" si="1"/>
        <v>0</v>
      </c>
      <c r="G20" s="12" t="e">
        <f t="shared" si="2"/>
        <v>#DIV/0!</v>
      </c>
      <c r="H20" s="13">
        <f>SUM([23]НАЧАЛО:КОНЕЦ!H20)</f>
        <v>0</v>
      </c>
      <c r="I20" s="14" t="e">
        <f t="shared" si="3"/>
        <v>#DIV/0!</v>
      </c>
      <c r="J20" s="13">
        <f>SUM([23]НАЧАЛО:КОНЕЦ!J20)</f>
        <v>0</v>
      </c>
      <c r="K20" s="14" t="e">
        <f t="shared" si="4"/>
        <v>#DIV/0!</v>
      </c>
      <c r="L20" s="13">
        <f>SUM([23]НАЧАЛО:КОНЕЦ!L20)</f>
        <v>0</v>
      </c>
      <c r="M20" s="14" t="e">
        <f t="shared" si="5"/>
        <v>#DIV/0!</v>
      </c>
      <c r="N20" s="4" t="str">
        <f t="shared" si="6"/>
        <v/>
      </c>
    </row>
    <row r="21" spans="1:14">
      <c r="A21" s="43" t="s">
        <v>8</v>
      </c>
      <c r="B21" s="42"/>
      <c r="C21" s="26">
        <f>SUM(C10:C20)</f>
        <v>37</v>
      </c>
      <c r="D21" s="6">
        <f>SUM(D10:D20)</f>
        <v>32</v>
      </c>
      <c r="E21" s="11">
        <f t="shared" si="0"/>
        <v>0.86486486486486491</v>
      </c>
      <c r="F21" s="6">
        <f>SUM(F10:F20)</f>
        <v>32</v>
      </c>
      <c r="G21" s="12">
        <f t="shared" si="2"/>
        <v>1</v>
      </c>
      <c r="H21" s="26">
        <f>SUM(H10:H20)</f>
        <v>4</v>
      </c>
      <c r="I21" s="14">
        <f t="shared" si="3"/>
        <v>0.125</v>
      </c>
      <c r="J21" s="26">
        <f>SUM(J10:J20)</f>
        <v>25</v>
      </c>
      <c r="K21" s="14">
        <f t="shared" si="4"/>
        <v>0.78125</v>
      </c>
      <c r="L21" s="26">
        <f>SUM(L10:L20)</f>
        <v>3</v>
      </c>
      <c r="M21" s="14">
        <f t="shared" si="5"/>
        <v>9.375E-2</v>
      </c>
      <c r="N21" s="4" t="str">
        <f t="shared" si="6"/>
        <v/>
      </c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6">
    <mergeCell ref="A21:B21"/>
    <mergeCell ref="A1:N1"/>
    <mergeCell ref="A2:A9"/>
    <mergeCell ref="B2:B8"/>
    <mergeCell ref="C2:C8"/>
    <mergeCell ref="D2:E4"/>
    <mergeCell ref="F2:G4"/>
    <mergeCell ref="H2:M4"/>
    <mergeCell ref="N2:N8"/>
    <mergeCell ref="D5:D8"/>
    <mergeCell ref="E5:E8"/>
    <mergeCell ref="F5:F8"/>
    <mergeCell ref="G5:G8"/>
    <mergeCell ref="H5:I7"/>
    <mergeCell ref="J5:K7"/>
    <mergeCell ref="L5:M7"/>
  </mergeCells>
  <dataValidations count="5">
    <dataValidation type="whole" operator="lessThanOrEqual" allowBlank="1" showInputMessage="1" showErrorMessage="1" error="Количество обучающихся с средним уровнем физической подготовленности не может превышать количество обучающихся с основной группой здоровья" sqref="J10:J20">
      <formula1>D10</formula1>
    </dataValidation>
    <dataValidation type="whole" operator="lessThanOrEqual" allowBlank="1" showInputMessage="1" showErrorMessage="1" error="Количество обучающихся с низким уровнем физической подготовленности не может превышать количество обучающихся с основной группой здоровья" sqref="H10:H20">
      <formula1>D10</formula1>
    </dataValidation>
    <dataValidation type="whole" operator="lessThanOrEqual" showInputMessage="1" showErrorMessage="1" error="Количество сдавших тест не может превышать количество обучающихся с основной группой здоровья" sqref="F10">
      <formula1>D10</formula1>
    </dataValidation>
    <dataValidation type="whole" operator="lessThanOrEqual" allowBlank="1" showInputMessage="1" showErrorMessage="1" error="Количество обучающихся с высоким уровнем физической подготовленности не может превышать количество обучающихся с основной группой здоровья" sqref="L10:L20">
      <formula1>D10</formula1>
    </dataValidation>
    <dataValidation type="whole" operator="lessThanOrEqual" allowBlank="1" showInputMessage="1" showErrorMessage="1" error="Количество сдавших тест не может превышать количество обучающихся с основной группой здоровья" sqref="F11:F20">
      <formula1>D11</formula1>
    </dataValidation>
  </dataValidation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rgb="FF0070C0"/>
  </sheetPr>
  <dimension ref="A1:N21"/>
  <sheetViews>
    <sheetView workbookViewId="0">
      <pane ySplit="9" topLeftCell="A10" activePane="bottomLeft" state="frozen"/>
      <selection pane="bottomLeft" activeCell="N30" sqref="N30"/>
    </sheetView>
  </sheetViews>
  <sheetFormatPr defaultColWidth="9.140625" defaultRowHeight="15"/>
  <cols>
    <col min="1" max="2" width="9.140625" style="15"/>
    <col min="3" max="3" width="18.85546875" style="15" customWidth="1"/>
    <col min="4" max="4" width="9.140625" style="15"/>
    <col min="5" max="5" width="16" style="15" customWidth="1"/>
    <col min="6" max="6" width="9.140625" style="15"/>
    <col min="7" max="7" width="12" style="25" customWidth="1"/>
    <col min="8" max="8" width="9" style="15" customWidth="1"/>
    <col min="9" max="9" width="11.28515625" style="15" customWidth="1"/>
    <col min="10" max="13" width="9.140625" style="15"/>
    <col min="14" max="14" width="12.28515625" style="15" customWidth="1"/>
    <col min="15" max="16384" width="9.140625" style="15"/>
  </cols>
  <sheetData>
    <row r="1" spans="1:14" ht="78" customHeight="1">
      <c r="A1" s="58" t="s">
        <v>12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4" ht="15" customHeight="1">
      <c r="A2" s="60" t="s">
        <v>11</v>
      </c>
      <c r="B2" s="55" t="s">
        <v>4</v>
      </c>
      <c r="C2" s="55" t="s">
        <v>15</v>
      </c>
      <c r="D2" s="55" t="s">
        <v>0</v>
      </c>
      <c r="E2" s="55"/>
      <c r="F2" s="55" t="s">
        <v>3</v>
      </c>
      <c r="G2" s="55"/>
      <c r="H2" s="55" t="s">
        <v>10</v>
      </c>
      <c r="I2" s="55"/>
      <c r="J2" s="55"/>
      <c r="K2" s="55"/>
      <c r="L2" s="55"/>
      <c r="M2" s="55"/>
      <c r="N2" s="63" t="s">
        <v>13</v>
      </c>
    </row>
    <row r="3" spans="1:14" ht="15" customHeight="1">
      <c r="A3" s="61"/>
      <c r="B3" s="55"/>
      <c r="C3" s="55"/>
      <c r="D3" s="55"/>
      <c r="E3" s="55"/>
      <c r="F3" s="62"/>
      <c r="G3" s="62"/>
      <c r="H3" s="62"/>
      <c r="I3" s="62"/>
      <c r="J3" s="62"/>
      <c r="K3" s="62"/>
      <c r="L3" s="62"/>
      <c r="M3" s="62"/>
      <c r="N3" s="64"/>
    </row>
    <row r="4" spans="1:14" ht="87" customHeight="1">
      <c r="A4" s="61"/>
      <c r="B4" s="55"/>
      <c r="C4" s="55"/>
      <c r="D4" s="55"/>
      <c r="E4" s="55"/>
      <c r="F4" s="62"/>
      <c r="G4" s="62"/>
      <c r="H4" s="62"/>
      <c r="I4" s="62"/>
      <c r="J4" s="62"/>
      <c r="K4" s="62"/>
      <c r="L4" s="62"/>
      <c r="M4" s="62"/>
      <c r="N4" s="64"/>
    </row>
    <row r="5" spans="1:14" ht="51" customHeight="1">
      <c r="A5" s="61"/>
      <c r="B5" s="55"/>
      <c r="C5" s="55"/>
      <c r="D5" s="51" t="s">
        <v>1</v>
      </c>
      <c r="E5" s="51" t="s">
        <v>9</v>
      </c>
      <c r="F5" s="51" t="s">
        <v>1</v>
      </c>
      <c r="G5" s="53" t="s">
        <v>2</v>
      </c>
      <c r="H5" s="55" t="s">
        <v>7</v>
      </c>
      <c r="I5" s="55"/>
      <c r="J5" s="55" t="s">
        <v>6</v>
      </c>
      <c r="K5" s="55"/>
      <c r="L5" s="55" t="s">
        <v>5</v>
      </c>
      <c r="M5" s="55"/>
      <c r="N5" s="64"/>
    </row>
    <row r="6" spans="1:14">
      <c r="A6" s="61"/>
      <c r="B6" s="55"/>
      <c r="C6" s="55"/>
      <c r="D6" s="52"/>
      <c r="E6" s="52"/>
      <c r="F6" s="52"/>
      <c r="G6" s="54"/>
      <c r="H6" s="55"/>
      <c r="I6" s="55"/>
      <c r="J6" s="55"/>
      <c r="K6" s="55"/>
      <c r="L6" s="55"/>
      <c r="M6" s="55"/>
      <c r="N6" s="64"/>
    </row>
    <row r="7" spans="1:14">
      <c r="A7" s="61"/>
      <c r="B7" s="55"/>
      <c r="C7" s="55"/>
      <c r="D7" s="52"/>
      <c r="E7" s="52"/>
      <c r="F7" s="52"/>
      <c r="G7" s="54"/>
      <c r="H7" s="55"/>
      <c r="I7" s="55"/>
      <c r="J7" s="55"/>
      <c r="K7" s="55"/>
      <c r="L7" s="55"/>
      <c r="M7" s="55"/>
      <c r="N7" s="64"/>
    </row>
    <row r="8" spans="1:14">
      <c r="A8" s="61"/>
      <c r="B8" s="55"/>
      <c r="C8" s="55"/>
      <c r="D8" s="52"/>
      <c r="E8" s="52"/>
      <c r="F8" s="52"/>
      <c r="G8" s="54"/>
      <c r="H8" s="31" t="s">
        <v>1</v>
      </c>
      <c r="I8" s="31" t="s">
        <v>2</v>
      </c>
      <c r="J8" s="31" t="s">
        <v>1</v>
      </c>
      <c r="K8" s="31" t="s">
        <v>2</v>
      </c>
      <c r="L8" s="31" t="s">
        <v>1</v>
      </c>
      <c r="M8" s="31" t="s">
        <v>2</v>
      </c>
      <c r="N8" s="65"/>
    </row>
    <row r="9" spans="1:14">
      <c r="A9" s="57"/>
      <c r="B9" s="16">
        <v>1</v>
      </c>
      <c r="C9" s="16">
        <v>2</v>
      </c>
      <c r="D9" s="16">
        <v>3</v>
      </c>
      <c r="E9" s="16">
        <v>4</v>
      </c>
      <c r="F9" s="16">
        <v>5</v>
      </c>
      <c r="G9" s="16">
        <v>6</v>
      </c>
      <c r="H9" s="16">
        <v>7</v>
      </c>
      <c r="I9" s="16">
        <v>8</v>
      </c>
      <c r="J9" s="16">
        <v>9</v>
      </c>
      <c r="K9" s="16">
        <v>10</v>
      </c>
      <c r="L9" s="16">
        <v>11</v>
      </c>
      <c r="M9" s="16">
        <v>12</v>
      </c>
      <c r="N9" s="16">
        <v>13</v>
      </c>
    </row>
    <row r="10" spans="1:14">
      <c r="A10" s="17">
        <v>1</v>
      </c>
      <c r="B10" s="30">
        <v>1</v>
      </c>
      <c r="C10" s="18">
        <v>6</v>
      </c>
      <c r="D10" s="18">
        <v>6</v>
      </c>
      <c r="E10" s="19">
        <f>D10/C10</f>
        <v>1</v>
      </c>
      <c r="F10" s="20">
        <f>SUM(H10+J10+L10)</f>
        <v>6</v>
      </c>
      <c r="G10" s="21">
        <f>F10/D10</f>
        <v>1</v>
      </c>
      <c r="H10" s="22">
        <f>'[24]1 класс'!J2</f>
        <v>1</v>
      </c>
      <c r="I10" s="23">
        <f>H10/F10</f>
        <v>0.16666666666666666</v>
      </c>
      <c r="J10" s="22">
        <f>'[24]1 класс'!K2</f>
        <v>5</v>
      </c>
      <c r="K10" s="23">
        <f>J10/F10</f>
        <v>0.83333333333333337</v>
      </c>
      <c r="L10" s="22">
        <f>'[24]1 класс'!L2</f>
        <v>0</v>
      </c>
      <c r="M10" s="23">
        <f>L10/F10</f>
        <v>0</v>
      </c>
      <c r="N10" s="4" t="str">
        <f>IF((H10+J10+L10)&gt;D10,"ОШИБКА","")</f>
        <v/>
      </c>
    </row>
    <row r="11" spans="1:14">
      <c r="A11" s="17">
        <v>2</v>
      </c>
      <c r="B11" s="30">
        <v>2</v>
      </c>
      <c r="C11" s="18">
        <v>9</v>
      </c>
      <c r="D11" s="18">
        <v>8</v>
      </c>
      <c r="E11" s="19">
        <f t="shared" ref="E11:E21" si="0">D11/C11</f>
        <v>0.88888888888888884</v>
      </c>
      <c r="F11" s="20">
        <f t="shared" ref="F11:F20" si="1">SUM(H11+J11+L11)</f>
        <v>8</v>
      </c>
      <c r="G11" s="21">
        <f t="shared" ref="G11:G21" si="2">F11/D11</f>
        <v>1</v>
      </c>
      <c r="H11" s="22">
        <f>'[24]2 класс'!J2</f>
        <v>0</v>
      </c>
      <c r="I11" s="23">
        <f t="shared" ref="I11:I21" si="3">H11/F11</f>
        <v>0</v>
      </c>
      <c r="J11" s="22">
        <f>'[24]2 класс'!K2</f>
        <v>8</v>
      </c>
      <c r="K11" s="23">
        <f t="shared" ref="K11:K21" si="4">J11/F11</f>
        <v>1</v>
      </c>
      <c r="L11" s="22">
        <f>'[24]2 класс'!L2</f>
        <v>0</v>
      </c>
      <c r="M11" s="23">
        <f t="shared" ref="M11:M21" si="5">L11/F11</f>
        <v>0</v>
      </c>
      <c r="N11" s="4" t="str">
        <f t="shared" ref="N11:N21" si="6">IF((H11+J11+L11)&gt;D11,"ОШИБКА","")</f>
        <v/>
      </c>
    </row>
    <row r="12" spans="1:14">
      <c r="A12" s="17">
        <v>3</v>
      </c>
      <c r="B12" s="30">
        <v>3</v>
      </c>
      <c r="C12" s="18">
        <v>4</v>
      </c>
      <c r="D12" s="18">
        <v>4</v>
      </c>
      <c r="E12" s="19">
        <f t="shared" si="0"/>
        <v>1</v>
      </c>
      <c r="F12" s="20">
        <f t="shared" si="1"/>
        <v>4</v>
      </c>
      <c r="G12" s="21">
        <f t="shared" si="2"/>
        <v>1</v>
      </c>
      <c r="H12" s="22">
        <f>'[24]3 класс'!J2</f>
        <v>2</v>
      </c>
      <c r="I12" s="23">
        <f t="shared" si="3"/>
        <v>0.5</v>
      </c>
      <c r="J12" s="22">
        <f>'[24]3 класс'!K2</f>
        <v>2</v>
      </c>
      <c r="K12" s="23">
        <f t="shared" si="4"/>
        <v>0.5</v>
      </c>
      <c r="L12" s="22">
        <f>'[24]3 класс'!L2</f>
        <v>0</v>
      </c>
      <c r="M12" s="23">
        <f t="shared" si="5"/>
        <v>0</v>
      </c>
      <c r="N12" s="4" t="str">
        <f t="shared" si="6"/>
        <v/>
      </c>
    </row>
    <row r="13" spans="1:14">
      <c r="A13" s="17">
        <v>4</v>
      </c>
      <c r="B13" s="30">
        <v>4</v>
      </c>
      <c r="C13" s="18">
        <v>5</v>
      </c>
      <c r="D13" s="18">
        <v>5</v>
      </c>
      <c r="E13" s="19">
        <f t="shared" si="0"/>
        <v>1</v>
      </c>
      <c r="F13" s="20">
        <f t="shared" si="1"/>
        <v>5</v>
      </c>
      <c r="G13" s="21">
        <f t="shared" si="2"/>
        <v>1</v>
      </c>
      <c r="H13" s="22">
        <f>'[24]4 класс'!K2</f>
        <v>0</v>
      </c>
      <c r="I13" s="23">
        <f t="shared" si="3"/>
        <v>0</v>
      </c>
      <c r="J13" s="22">
        <f>'[24]4 класс'!L2</f>
        <v>5</v>
      </c>
      <c r="K13" s="23">
        <f t="shared" si="4"/>
        <v>1</v>
      </c>
      <c r="L13" s="22">
        <f>'[24]4 класс'!M2</f>
        <v>0</v>
      </c>
      <c r="M13" s="23">
        <f t="shared" si="5"/>
        <v>0</v>
      </c>
      <c r="N13" s="4" t="str">
        <f t="shared" si="6"/>
        <v/>
      </c>
    </row>
    <row r="14" spans="1:14">
      <c r="A14" s="17">
        <v>5</v>
      </c>
      <c r="B14" s="30">
        <v>5</v>
      </c>
      <c r="C14" s="18">
        <v>4</v>
      </c>
      <c r="D14" s="18">
        <v>4</v>
      </c>
      <c r="E14" s="19">
        <f t="shared" si="0"/>
        <v>1</v>
      </c>
      <c r="F14" s="20">
        <f t="shared" si="1"/>
        <v>4</v>
      </c>
      <c r="G14" s="21">
        <f t="shared" si="2"/>
        <v>1</v>
      </c>
      <c r="H14" s="22">
        <f>'[24]5 класс'!L2</f>
        <v>2</v>
      </c>
      <c r="I14" s="23">
        <f t="shared" si="3"/>
        <v>0.5</v>
      </c>
      <c r="J14" s="22">
        <f>'[24]5 класс'!M2</f>
        <v>2</v>
      </c>
      <c r="K14" s="23">
        <f t="shared" si="4"/>
        <v>0.5</v>
      </c>
      <c r="L14" s="22">
        <f>'[24]5 класс'!N2</f>
        <v>0</v>
      </c>
      <c r="M14" s="23">
        <f t="shared" si="5"/>
        <v>0</v>
      </c>
      <c r="N14" s="4" t="str">
        <f t="shared" si="6"/>
        <v/>
      </c>
    </row>
    <row r="15" spans="1:14">
      <c r="A15" s="17">
        <v>6</v>
      </c>
      <c r="B15" s="30">
        <v>6</v>
      </c>
      <c r="C15" s="18">
        <v>9</v>
      </c>
      <c r="D15" s="18">
        <v>9</v>
      </c>
      <c r="E15" s="19">
        <f t="shared" si="0"/>
        <v>1</v>
      </c>
      <c r="F15" s="20">
        <f t="shared" si="1"/>
        <v>9</v>
      </c>
      <c r="G15" s="21">
        <f t="shared" si="2"/>
        <v>1</v>
      </c>
      <c r="H15" s="22">
        <f>'[24]6 класс'!L2</f>
        <v>0</v>
      </c>
      <c r="I15" s="23">
        <f t="shared" si="3"/>
        <v>0</v>
      </c>
      <c r="J15" s="22">
        <f>'[24]6 класс'!M2</f>
        <v>8</v>
      </c>
      <c r="K15" s="23">
        <f t="shared" si="4"/>
        <v>0.88888888888888884</v>
      </c>
      <c r="L15" s="22">
        <f>'[24]6 класс'!N2</f>
        <v>1</v>
      </c>
      <c r="M15" s="23">
        <f t="shared" si="5"/>
        <v>0.1111111111111111</v>
      </c>
      <c r="N15" s="4" t="str">
        <f t="shared" si="6"/>
        <v/>
      </c>
    </row>
    <row r="16" spans="1:14">
      <c r="A16" s="17">
        <v>7</v>
      </c>
      <c r="B16" s="30">
        <v>7</v>
      </c>
      <c r="C16" s="18">
        <v>5</v>
      </c>
      <c r="D16" s="18">
        <v>5</v>
      </c>
      <c r="E16" s="19">
        <f t="shared" si="0"/>
        <v>1</v>
      </c>
      <c r="F16" s="20">
        <f t="shared" si="1"/>
        <v>5</v>
      </c>
      <c r="G16" s="21">
        <f t="shared" si="2"/>
        <v>1</v>
      </c>
      <c r="H16" s="22">
        <f>'[24]7 класс'!L2</f>
        <v>0</v>
      </c>
      <c r="I16" s="23">
        <f t="shared" si="3"/>
        <v>0</v>
      </c>
      <c r="J16" s="22">
        <f>'[24]7 класс'!M2</f>
        <v>5</v>
      </c>
      <c r="K16" s="23">
        <f t="shared" si="4"/>
        <v>1</v>
      </c>
      <c r="L16" s="22">
        <f>'[24]7 класс'!N2</f>
        <v>0</v>
      </c>
      <c r="M16" s="23">
        <f t="shared" si="5"/>
        <v>0</v>
      </c>
      <c r="N16" s="4" t="str">
        <f t="shared" si="6"/>
        <v/>
      </c>
    </row>
    <row r="17" spans="1:14">
      <c r="A17" s="17">
        <v>8</v>
      </c>
      <c r="B17" s="30">
        <v>8</v>
      </c>
      <c r="C17" s="18">
        <v>8</v>
      </c>
      <c r="D17" s="18">
        <v>8</v>
      </c>
      <c r="E17" s="19">
        <f t="shared" si="0"/>
        <v>1</v>
      </c>
      <c r="F17" s="20">
        <f t="shared" si="1"/>
        <v>8</v>
      </c>
      <c r="G17" s="21">
        <f t="shared" si="2"/>
        <v>1</v>
      </c>
      <c r="H17" s="22">
        <f>'[24]8 класс'!L2</f>
        <v>0</v>
      </c>
      <c r="I17" s="23">
        <f t="shared" si="3"/>
        <v>0</v>
      </c>
      <c r="J17" s="22">
        <f>'[24]8 класс'!M2</f>
        <v>6</v>
      </c>
      <c r="K17" s="23">
        <f t="shared" si="4"/>
        <v>0.75</v>
      </c>
      <c r="L17" s="22">
        <f>'[24]8 класс'!N2</f>
        <v>2</v>
      </c>
      <c r="M17" s="23">
        <f t="shared" si="5"/>
        <v>0.25</v>
      </c>
      <c r="N17" s="4" t="str">
        <f t="shared" si="6"/>
        <v/>
      </c>
    </row>
    <row r="18" spans="1:14">
      <c r="A18" s="17">
        <v>9</v>
      </c>
      <c r="B18" s="30">
        <v>9</v>
      </c>
      <c r="C18" s="18">
        <v>5</v>
      </c>
      <c r="D18" s="18">
        <v>5</v>
      </c>
      <c r="E18" s="19">
        <f t="shared" si="0"/>
        <v>1</v>
      </c>
      <c r="F18" s="20">
        <f t="shared" si="1"/>
        <v>5</v>
      </c>
      <c r="G18" s="21">
        <f t="shared" si="2"/>
        <v>1</v>
      </c>
      <c r="H18" s="22">
        <f>'[24]9 класс'!L2</f>
        <v>1</v>
      </c>
      <c r="I18" s="23">
        <f t="shared" si="3"/>
        <v>0.2</v>
      </c>
      <c r="J18" s="22">
        <f>'[24]9 класс'!M2</f>
        <v>3</v>
      </c>
      <c r="K18" s="23">
        <f t="shared" si="4"/>
        <v>0.6</v>
      </c>
      <c r="L18" s="22">
        <f>'[24]9 класс'!N2</f>
        <v>1</v>
      </c>
      <c r="M18" s="23">
        <f t="shared" si="5"/>
        <v>0.2</v>
      </c>
      <c r="N18" s="4" t="str">
        <f t="shared" si="6"/>
        <v/>
      </c>
    </row>
    <row r="19" spans="1:14">
      <c r="A19" s="17">
        <v>10</v>
      </c>
      <c r="B19" s="30">
        <v>10</v>
      </c>
      <c r="C19" s="18">
        <v>7</v>
      </c>
      <c r="D19" s="18">
        <v>7</v>
      </c>
      <c r="E19" s="19">
        <f t="shared" si="0"/>
        <v>1</v>
      </c>
      <c r="F19" s="20">
        <f t="shared" si="1"/>
        <v>7</v>
      </c>
      <c r="G19" s="21">
        <f t="shared" si="2"/>
        <v>1</v>
      </c>
      <c r="H19" s="22">
        <f>'[24]10 класс'!L2</f>
        <v>0</v>
      </c>
      <c r="I19" s="23">
        <f t="shared" si="3"/>
        <v>0</v>
      </c>
      <c r="J19" s="22">
        <f>'[24]10 класс'!M2</f>
        <v>7</v>
      </c>
      <c r="K19" s="23">
        <f t="shared" si="4"/>
        <v>1</v>
      </c>
      <c r="L19" s="22">
        <f>'[24]10 класс'!N2</f>
        <v>0</v>
      </c>
      <c r="M19" s="23">
        <f t="shared" si="5"/>
        <v>0</v>
      </c>
      <c r="N19" s="4" t="str">
        <f t="shared" si="6"/>
        <v/>
      </c>
    </row>
    <row r="20" spans="1:14">
      <c r="A20" s="17">
        <v>11</v>
      </c>
      <c r="B20" s="30">
        <v>11</v>
      </c>
      <c r="C20" s="18">
        <v>2</v>
      </c>
      <c r="D20" s="18">
        <v>2</v>
      </c>
      <c r="E20" s="19">
        <f t="shared" si="0"/>
        <v>1</v>
      </c>
      <c r="F20" s="20">
        <f t="shared" si="1"/>
        <v>2</v>
      </c>
      <c r="G20" s="21">
        <f t="shared" si="2"/>
        <v>1</v>
      </c>
      <c r="H20" s="22">
        <f>'[24]11 класс'!L2</f>
        <v>0</v>
      </c>
      <c r="I20" s="23">
        <f t="shared" si="3"/>
        <v>0</v>
      </c>
      <c r="J20" s="22">
        <f>'[24]11 класс'!M2</f>
        <v>1</v>
      </c>
      <c r="K20" s="23">
        <f t="shared" si="4"/>
        <v>0.5</v>
      </c>
      <c r="L20" s="22">
        <f>'[24]11 класс'!N2</f>
        <v>1</v>
      </c>
      <c r="M20" s="23">
        <f t="shared" si="5"/>
        <v>0.5</v>
      </c>
      <c r="N20" s="4" t="str">
        <f t="shared" si="6"/>
        <v/>
      </c>
    </row>
    <row r="21" spans="1:14">
      <c r="A21" s="56" t="s">
        <v>8</v>
      </c>
      <c r="B21" s="57"/>
      <c r="C21" s="29">
        <f>SUM(C10:C20)</f>
        <v>64</v>
      </c>
      <c r="D21" s="24">
        <f>SUM(D10:D20)</f>
        <v>63</v>
      </c>
      <c r="E21" s="19">
        <f t="shared" si="0"/>
        <v>0.984375</v>
      </c>
      <c r="F21" s="24">
        <f>SUM(F10:F20)</f>
        <v>63</v>
      </c>
      <c r="G21" s="21">
        <f t="shared" si="2"/>
        <v>1</v>
      </c>
      <c r="H21" s="29">
        <f>SUM(H10:H20)</f>
        <v>6</v>
      </c>
      <c r="I21" s="23">
        <f t="shared" si="3"/>
        <v>9.5238095238095233E-2</v>
      </c>
      <c r="J21" s="29">
        <f>SUM(J10:J20)</f>
        <v>52</v>
      </c>
      <c r="K21" s="23">
        <f t="shared" si="4"/>
        <v>0.82539682539682535</v>
      </c>
      <c r="L21" s="29">
        <f>SUM(L10:L20)</f>
        <v>5</v>
      </c>
      <c r="M21" s="23">
        <f t="shared" si="5"/>
        <v>7.9365079365079361E-2</v>
      </c>
      <c r="N21" s="4" t="str">
        <f t="shared" si="6"/>
        <v/>
      </c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6">
    <mergeCell ref="A21:B21"/>
    <mergeCell ref="A1:N1"/>
    <mergeCell ref="A2:A9"/>
    <mergeCell ref="B2:B8"/>
    <mergeCell ref="C2:C8"/>
    <mergeCell ref="D2:E4"/>
    <mergeCell ref="F2:G4"/>
    <mergeCell ref="H2:M4"/>
    <mergeCell ref="N2:N8"/>
    <mergeCell ref="D5:D8"/>
    <mergeCell ref="E5:E8"/>
    <mergeCell ref="F5:F8"/>
    <mergeCell ref="G5:G8"/>
    <mergeCell ref="H5:I7"/>
    <mergeCell ref="J5:K7"/>
    <mergeCell ref="L5:M7"/>
  </mergeCells>
  <dataValidations count="6">
    <dataValidation type="whole" operator="lessThanOrEqual" allowBlank="1" showInputMessage="1" showErrorMessage="1" error="Количество обучающихся с основной группой здоровья не может превышать количество обучающихся в ОО" sqref="D10:D20">
      <formula1>C10</formula1>
    </dataValidation>
    <dataValidation type="whole" operator="lessThanOrEqual" allowBlank="1" showInputMessage="1" showErrorMessage="1" error="Количество сдавших тест не может превышать количество обучающихся с основной группой здоровья" sqref="F11:F20">
      <formula1>D11</formula1>
    </dataValidation>
    <dataValidation type="whole" operator="lessThanOrEqual" allowBlank="1" showInputMessage="1" showErrorMessage="1" error="Количество обучающихся с высоким уровнем физической подготовленности не может превышать количество обучающихся с основной группой здоровья" sqref="L10:L20">
      <formula1>D10</formula1>
    </dataValidation>
    <dataValidation type="whole" operator="lessThanOrEqual" showInputMessage="1" showErrorMessage="1" error="Количество сдавших тест не может превышать количество обучающихся с основной группой здоровья" sqref="F10">
      <formula1>D10</formula1>
    </dataValidation>
    <dataValidation type="whole" operator="lessThanOrEqual" allowBlank="1" showInputMessage="1" showErrorMessage="1" error="Количество обучающихся с низким уровнем физической подготовленности не может превышать количество обучающихся с основной группой здоровья" sqref="H10:H20">
      <formula1>D10</formula1>
    </dataValidation>
    <dataValidation type="whole" operator="lessThanOrEqual" allowBlank="1" showInputMessage="1" showErrorMessage="1" error="Количество обучающихся с средним уровнем физической подготовленности не может превышать количество обучающихся с основной группой здоровья" sqref="J10:J20">
      <formula1>D10</formula1>
    </dataValidation>
  </dataValidation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:N21"/>
  <sheetViews>
    <sheetView workbookViewId="0">
      <selection activeCell="H23" sqref="H23"/>
    </sheetView>
  </sheetViews>
  <sheetFormatPr defaultRowHeight="15"/>
  <cols>
    <col min="1" max="16384" width="9.140625" style="32"/>
  </cols>
  <sheetData>
    <row r="1" spans="1:14" ht="18.75">
      <c r="A1" s="58" t="s">
        <v>12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4">
      <c r="A2" s="60" t="s">
        <v>11</v>
      </c>
      <c r="B2" s="55" t="s">
        <v>4</v>
      </c>
      <c r="C2" s="55" t="s">
        <v>15</v>
      </c>
      <c r="D2" s="55" t="s">
        <v>0</v>
      </c>
      <c r="E2" s="55"/>
      <c r="F2" s="55" t="s">
        <v>3</v>
      </c>
      <c r="G2" s="55"/>
      <c r="H2" s="55" t="s">
        <v>10</v>
      </c>
      <c r="I2" s="55"/>
      <c r="J2" s="55"/>
      <c r="K2" s="55"/>
      <c r="L2" s="55"/>
      <c r="M2" s="55"/>
      <c r="N2" s="63" t="s">
        <v>13</v>
      </c>
    </row>
    <row r="3" spans="1:14">
      <c r="A3" s="61"/>
      <c r="B3" s="55"/>
      <c r="C3" s="55"/>
      <c r="D3" s="55"/>
      <c r="E3" s="55"/>
      <c r="F3" s="62"/>
      <c r="G3" s="62"/>
      <c r="H3" s="62"/>
      <c r="I3" s="62"/>
      <c r="J3" s="62"/>
      <c r="K3" s="62"/>
      <c r="L3" s="62"/>
      <c r="M3" s="62"/>
      <c r="N3" s="64"/>
    </row>
    <row r="4" spans="1:14">
      <c r="A4" s="61"/>
      <c r="B4" s="55"/>
      <c r="C4" s="55"/>
      <c r="D4" s="55"/>
      <c r="E4" s="55"/>
      <c r="F4" s="62"/>
      <c r="G4" s="62"/>
      <c r="H4" s="62"/>
      <c r="I4" s="62"/>
      <c r="J4" s="62"/>
      <c r="K4" s="62"/>
      <c r="L4" s="62"/>
      <c r="M4" s="62"/>
      <c r="N4" s="64"/>
    </row>
    <row r="5" spans="1:14">
      <c r="A5" s="61"/>
      <c r="B5" s="55"/>
      <c r="C5" s="55"/>
      <c r="D5" s="51" t="s">
        <v>1</v>
      </c>
      <c r="E5" s="51" t="s">
        <v>9</v>
      </c>
      <c r="F5" s="51" t="s">
        <v>1</v>
      </c>
      <c r="G5" s="53" t="s">
        <v>2</v>
      </c>
      <c r="H5" s="55" t="s">
        <v>7</v>
      </c>
      <c r="I5" s="55"/>
      <c r="J5" s="55" t="s">
        <v>6</v>
      </c>
      <c r="K5" s="55"/>
      <c r="L5" s="55" t="s">
        <v>5</v>
      </c>
      <c r="M5" s="55"/>
      <c r="N5" s="64"/>
    </row>
    <row r="6" spans="1:14">
      <c r="A6" s="61"/>
      <c r="B6" s="55"/>
      <c r="C6" s="55"/>
      <c r="D6" s="52"/>
      <c r="E6" s="52"/>
      <c r="F6" s="52"/>
      <c r="G6" s="54"/>
      <c r="H6" s="55"/>
      <c r="I6" s="55"/>
      <c r="J6" s="55"/>
      <c r="K6" s="55"/>
      <c r="L6" s="55"/>
      <c r="M6" s="55"/>
      <c r="N6" s="64"/>
    </row>
    <row r="7" spans="1:14">
      <c r="A7" s="61"/>
      <c r="B7" s="55"/>
      <c r="C7" s="55"/>
      <c r="D7" s="52"/>
      <c r="E7" s="52"/>
      <c r="F7" s="52"/>
      <c r="G7" s="54"/>
      <c r="H7" s="55"/>
      <c r="I7" s="55"/>
      <c r="J7" s="55"/>
      <c r="K7" s="55"/>
      <c r="L7" s="55"/>
      <c r="M7" s="55"/>
      <c r="N7" s="64"/>
    </row>
    <row r="8" spans="1:14">
      <c r="A8" s="61"/>
      <c r="B8" s="55"/>
      <c r="C8" s="55"/>
      <c r="D8" s="52"/>
      <c r="E8" s="52"/>
      <c r="F8" s="52"/>
      <c r="G8" s="54"/>
      <c r="H8" s="31" t="s">
        <v>1</v>
      </c>
      <c r="I8" s="31" t="s">
        <v>2</v>
      </c>
      <c r="J8" s="31" t="s">
        <v>1</v>
      </c>
      <c r="K8" s="31" t="s">
        <v>2</v>
      </c>
      <c r="L8" s="31" t="s">
        <v>1</v>
      </c>
      <c r="M8" s="31" t="s">
        <v>2</v>
      </c>
      <c r="N8" s="65"/>
    </row>
    <row r="9" spans="1:14">
      <c r="A9" s="57"/>
      <c r="B9" s="16">
        <v>1</v>
      </c>
      <c r="C9" s="16">
        <v>2</v>
      </c>
      <c r="D9" s="16">
        <v>3</v>
      </c>
      <c r="E9" s="16">
        <v>4</v>
      </c>
      <c r="F9" s="16">
        <v>5</v>
      </c>
      <c r="G9" s="16">
        <v>6</v>
      </c>
      <c r="H9" s="16">
        <v>7</v>
      </c>
      <c r="I9" s="16">
        <v>8</v>
      </c>
      <c r="J9" s="16">
        <v>9</v>
      </c>
      <c r="K9" s="16">
        <v>10</v>
      </c>
      <c r="L9" s="16">
        <v>11</v>
      </c>
      <c r="M9" s="16">
        <v>12</v>
      </c>
      <c r="N9" s="16">
        <v>13</v>
      </c>
    </row>
    <row r="10" spans="1:14">
      <c r="A10" s="17">
        <v>1</v>
      </c>
      <c r="B10" s="30">
        <v>1</v>
      </c>
      <c r="C10" s="18">
        <v>7</v>
      </c>
      <c r="D10" s="18">
        <v>7</v>
      </c>
      <c r="E10" s="19">
        <f>D10/C10</f>
        <v>1</v>
      </c>
      <c r="F10" s="20">
        <v>7</v>
      </c>
      <c r="G10" s="21">
        <f>F10/D10</f>
        <v>1</v>
      </c>
      <c r="H10" s="22">
        <f>'[25]1 класс'!J2</f>
        <v>1</v>
      </c>
      <c r="I10" s="23">
        <f>H10/F10</f>
        <v>0.14285714285714285</v>
      </c>
      <c r="J10" s="22">
        <f>'[25]1 класс'!K2</f>
        <v>4</v>
      </c>
      <c r="K10" s="23">
        <f>J10/F10</f>
        <v>0.5714285714285714</v>
      </c>
      <c r="L10" s="22">
        <f>'[25]1 класс'!L2</f>
        <v>2</v>
      </c>
      <c r="M10" s="23">
        <f>L10/F10</f>
        <v>0.2857142857142857</v>
      </c>
      <c r="N10" s="33" t="s">
        <v>17</v>
      </c>
    </row>
    <row r="11" spans="1:14">
      <c r="A11" s="17">
        <v>2</v>
      </c>
      <c r="B11" s="30">
        <v>2</v>
      </c>
      <c r="C11" s="18">
        <v>8</v>
      </c>
      <c r="D11" s="18">
        <v>8</v>
      </c>
      <c r="E11" s="19">
        <f t="shared" ref="E11:E21" si="0">D11/C11</f>
        <v>1</v>
      </c>
      <c r="F11" s="20">
        <v>8</v>
      </c>
      <c r="G11" s="21">
        <f t="shared" ref="G11:G21" si="1">F11/D11</f>
        <v>1</v>
      </c>
      <c r="H11" s="22">
        <f>'[25]2 класс'!J2</f>
        <v>0</v>
      </c>
      <c r="I11" s="23">
        <f t="shared" ref="I11:I21" si="2">H11/F11</f>
        <v>0</v>
      </c>
      <c r="J11" s="22">
        <f>'[25]2 класс'!K2</f>
        <v>4</v>
      </c>
      <c r="K11" s="23">
        <f t="shared" ref="K11:K21" si="3">J11/F11</f>
        <v>0.5</v>
      </c>
      <c r="L11" s="22">
        <f>'[25]2 класс'!L2</f>
        <v>4</v>
      </c>
      <c r="M11" s="23">
        <f t="shared" ref="M11:M21" si="4">L11/F11</f>
        <v>0.5</v>
      </c>
      <c r="N11" s="33" t="s">
        <v>17</v>
      </c>
    </row>
    <row r="12" spans="1:14">
      <c r="A12" s="17">
        <v>3</v>
      </c>
      <c r="B12" s="30">
        <v>3</v>
      </c>
      <c r="C12" s="18">
        <v>6</v>
      </c>
      <c r="D12" s="18">
        <v>6</v>
      </c>
      <c r="E12" s="19">
        <f t="shared" si="0"/>
        <v>1</v>
      </c>
      <c r="F12" s="20">
        <v>6</v>
      </c>
      <c r="G12" s="21">
        <f t="shared" si="1"/>
        <v>1</v>
      </c>
      <c r="H12" s="22">
        <f>'[25]3 класс'!J2</f>
        <v>0</v>
      </c>
      <c r="I12" s="23">
        <f t="shared" si="2"/>
        <v>0</v>
      </c>
      <c r="J12" s="22">
        <f>'[25]3 класс'!K2</f>
        <v>0</v>
      </c>
      <c r="K12" s="23">
        <f t="shared" si="3"/>
        <v>0</v>
      </c>
      <c r="L12" s="22">
        <f>'[25]3 класс'!L2</f>
        <v>6</v>
      </c>
      <c r="M12" s="23">
        <f t="shared" si="4"/>
        <v>1</v>
      </c>
      <c r="N12" s="33" t="s">
        <v>17</v>
      </c>
    </row>
    <row r="13" spans="1:14">
      <c r="A13" s="17">
        <v>4</v>
      </c>
      <c r="B13" s="30">
        <v>4</v>
      </c>
      <c r="C13" s="18">
        <v>7</v>
      </c>
      <c r="D13" s="18">
        <v>7</v>
      </c>
      <c r="E13" s="19">
        <f t="shared" si="0"/>
        <v>1</v>
      </c>
      <c r="F13" s="20">
        <v>7</v>
      </c>
      <c r="G13" s="21">
        <f t="shared" si="1"/>
        <v>1</v>
      </c>
      <c r="H13" s="22">
        <f>'[25]4 класс'!K2</f>
        <v>0</v>
      </c>
      <c r="I13" s="23">
        <f t="shared" si="2"/>
        <v>0</v>
      </c>
      <c r="J13" s="22">
        <f>'[25]4 класс'!L2</f>
        <v>2</v>
      </c>
      <c r="K13" s="23">
        <f t="shared" si="3"/>
        <v>0.2857142857142857</v>
      </c>
      <c r="L13" s="22">
        <f>'[25]4 класс'!M2</f>
        <v>5</v>
      </c>
      <c r="M13" s="23">
        <f t="shared" si="4"/>
        <v>0.7142857142857143</v>
      </c>
      <c r="N13" s="33" t="s">
        <v>17</v>
      </c>
    </row>
    <row r="14" spans="1:14">
      <c r="A14" s="17">
        <v>5</v>
      </c>
      <c r="B14" s="30">
        <v>5</v>
      </c>
      <c r="C14" s="18">
        <v>3</v>
      </c>
      <c r="D14" s="18">
        <v>3</v>
      </c>
      <c r="E14" s="19">
        <f t="shared" si="0"/>
        <v>1</v>
      </c>
      <c r="F14" s="20">
        <v>3</v>
      </c>
      <c r="G14" s="21">
        <f t="shared" si="1"/>
        <v>1</v>
      </c>
      <c r="H14" s="22">
        <f>'[25]5 класс'!L2</f>
        <v>1</v>
      </c>
      <c r="I14" s="23">
        <f t="shared" si="2"/>
        <v>0.33333333333333331</v>
      </c>
      <c r="J14" s="22">
        <f>'[25]5 класс'!M2</f>
        <v>1</v>
      </c>
      <c r="K14" s="23">
        <f t="shared" si="3"/>
        <v>0.33333333333333331</v>
      </c>
      <c r="L14" s="22">
        <f>'[25]5 класс'!N2</f>
        <v>1</v>
      </c>
      <c r="M14" s="23">
        <f t="shared" si="4"/>
        <v>0.33333333333333331</v>
      </c>
      <c r="N14" s="33" t="s">
        <v>17</v>
      </c>
    </row>
    <row r="15" spans="1:14">
      <c r="A15" s="17">
        <v>6</v>
      </c>
      <c r="B15" s="30">
        <v>6</v>
      </c>
      <c r="C15" s="18">
        <v>7</v>
      </c>
      <c r="D15" s="18">
        <v>7</v>
      </c>
      <c r="E15" s="19">
        <f t="shared" si="0"/>
        <v>1</v>
      </c>
      <c r="F15" s="20">
        <v>7</v>
      </c>
      <c r="G15" s="21">
        <f t="shared" si="1"/>
        <v>1</v>
      </c>
      <c r="H15" s="22">
        <f>'[25]6 класс'!L2</f>
        <v>0</v>
      </c>
      <c r="I15" s="23">
        <f t="shared" si="2"/>
        <v>0</v>
      </c>
      <c r="J15" s="22">
        <f>'[25]6 класс'!M2</f>
        <v>1</v>
      </c>
      <c r="K15" s="23">
        <f t="shared" si="3"/>
        <v>0.14285714285714285</v>
      </c>
      <c r="L15" s="22">
        <f>'[25]6 класс'!N2</f>
        <v>6</v>
      </c>
      <c r="M15" s="23">
        <f t="shared" si="4"/>
        <v>0.8571428571428571</v>
      </c>
      <c r="N15" s="33" t="s">
        <v>17</v>
      </c>
    </row>
    <row r="16" spans="1:14">
      <c r="A16" s="17">
        <v>7</v>
      </c>
      <c r="B16" s="30">
        <v>7</v>
      </c>
      <c r="C16" s="18">
        <v>6</v>
      </c>
      <c r="D16" s="18">
        <v>6</v>
      </c>
      <c r="E16" s="19">
        <f t="shared" si="0"/>
        <v>1</v>
      </c>
      <c r="F16" s="20">
        <v>5</v>
      </c>
      <c r="G16" s="21">
        <f t="shared" si="1"/>
        <v>0.83333333333333337</v>
      </c>
      <c r="H16" s="22">
        <f>'[25]7 класс'!L2</f>
        <v>1</v>
      </c>
      <c r="I16" s="23">
        <f t="shared" si="2"/>
        <v>0.2</v>
      </c>
      <c r="J16" s="22">
        <f>'[25]7 класс'!M2</f>
        <v>1</v>
      </c>
      <c r="K16" s="23">
        <f t="shared" si="3"/>
        <v>0.2</v>
      </c>
      <c r="L16" s="22">
        <f>'[25]7 класс'!N2</f>
        <v>3</v>
      </c>
      <c r="M16" s="23">
        <f t="shared" si="4"/>
        <v>0.6</v>
      </c>
      <c r="N16" s="33" t="s">
        <v>17</v>
      </c>
    </row>
    <row r="17" spans="1:14">
      <c r="A17" s="17">
        <v>8</v>
      </c>
      <c r="B17" s="30">
        <v>8</v>
      </c>
      <c r="C17" s="18">
        <v>7</v>
      </c>
      <c r="D17" s="18">
        <v>7</v>
      </c>
      <c r="E17" s="19">
        <f t="shared" si="0"/>
        <v>1</v>
      </c>
      <c r="F17" s="20">
        <v>7</v>
      </c>
      <c r="G17" s="21">
        <f t="shared" si="1"/>
        <v>1</v>
      </c>
      <c r="H17" s="22">
        <f>'[25]8 класс'!L2</f>
        <v>0</v>
      </c>
      <c r="I17" s="23">
        <f t="shared" si="2"/>
        <v>0</v>
      </c>
      <c r="J17" s="22">
        <f>'[25]8 класс'!M2</f>
        <v>2</v>
      </c>
      <c r="K17" s="23">
        <f t="shared" si="3"/>
        <v>0.2857142857142857</v>
      </c>
      <c r="L17" s="22">
        <f>'[25]8 класс'!N2</f>
        <v>5</v>
      </c>
      <c r="M17" s="23">
        <f t="shared" si="4"/>
        <v>0.7142857142857143</v>
      </c>
      <c r="N17" s="33" t="s">
        <v>17</v>
      </c>
    </row>
    <row r="18" spans="1:14">
      <c r="A18" s="17">
        <v>9</v>
      </c>
      <c r="B18" s="30">
        <v>9</v>
      </c>
      <c r="C18" s="18">
        <v>5</v>
      </c>
      <c r="D18" s="18">
        <v>5</v>
      </c>
      <c r="E18" s="19">
        <f t="shared" si="0"/>
        <v>1</v>
      </c>
      <c r="F18" s="20">
        <v>5</v>
      </c>
      <c r="G18" s="21">
        <f t="shared" si="1"/>
        <v>1</v>
      </c>
      <c r="H18" s="22">
        <f>'[25]9 класс'!L2</f>
        <v>0</v>
      </c>
      <c r="I18" s="23">
        <f t="shared" si="2"/>
        <v>0</v>
      </c>
      <c r="J18" s="22">
        <f>'[25]9 класс'!M2</f>
        <v>2</v>
      </c>
      <c r="K18" s="23">
        <f t="shared" si="3"/>
        <v>0.4</v>
      </c>
      <c r="L18" s="22">
        <f>'[25]9 класс'!N2</f>
        <v>3</v>
      </c>
      <c r="M18" s="23">
        <f t="shared" si="4"/>
        <v>0.6</v>
      </c>
      <c r="N18" s="33" t="s">
        <v>17</v>
      </c>
    </row>
    <row r="19" spans="1:14">
      <c r="A19" s="17">
        <v>10</v>
      </c>
      <c r="B19" s="30">
        <v>10</v>
      </c>
      <c r="C19" s="18">
        <v>0</v>
      </c>
      <c r="D19" s="18">
        <v>0</v>
      </c>
      <c r="E19" s="19" t="e">
        <f t="shared" si="0"/>
        <v>#DIV/0!</v>
      </c>
      <c r="F19" s="20">
        <v>0</v>
      </c>
      <c r="G19" s="21" t="e">
        <f t="shared" si="1"/>
        <v>#DIV/0!</v>
      </c>
      <c r="H19" s="22">
        <f>'[25]10 класс'!L2</f>
        <v>0</v>
      </c>
      <c r="I19" s="23" t="e">
        <f t="shared" si="2"/>
        <v>#DIV/0!</v>
      </c>
      <c r="J19" s="22">
        <f>'[25]10 класс'!M2</f>
        <v>0</v>
      </c>
      <c r="K19" s="23" t="e">
        <f t="shared" si="3"/>
        <v>#DIV/0!</v>
      </c>
      <c r="L19" s="22">
        <f>'[25]10 класс'!N2</f>
        <v>0</v>
      </c>
      <c r="M19" s="23" t="e">
        <f t="shared" si="4"/>
        <v>#DIV/0!</v>
      </c>
      <c r="N19" s="33" t="s">
        <v>17</v>
      </c>
    </row>
    <row r="20" spans="1:14">
      <c r="A20" s="17">
        <v>11</v>
      </c>
      <c r="B20" s="30">
        <v>11</v>
      </c>
      <c r="C20" s="18">
        <v>0</v>
      </c>
      <c r="D20" s="18">
        <v>0</v>
      </c>
      <c r="E20" s="19" t="e">
        <f t="shared" si="0"/>
        <v>#DIV/0!</v>
      </c>
      <c r="F20" s="20">
        <v>0</v>
      </c>
      <c r="G20" s="21" t="e">
        <f t="shared" si="1"/>
        <v>#DIV/0!</v>
      </c>
      <c r="H20" s="22">
        <f>'[25]11 класс'!L2</f>
        <v>0</v>
      </c>
      <c r="I20" s="23" t="e">
        <f t="shared" si="2"/>
        <v>#DIV/0!</v>
      </c>
      <c r="J20" s="22">
        <f>'[25]11 класс'!M2</f>
        <v>0</v>
      </c>
      <c r="K20" s="23" t="e">
        <f t="shared" si="3"/>
        <v>#DIV/0!</v>
      </c>
      <c r="L20" s="22">
        <f>'[25]11 класс'!N2</f>
        <v>0</v>
      </c>
      <c r="M20" s="23" t="e">
        <f t="shared" si="4"/>
        <v>#DIV/0!</v>
      </c>
      <c r="N20" s="33" t="s">
        <v>17</v>
      </c>
    </row>
    <row r="21" spans="1:14">
      <c r="A21" s="56" t="s">
        <v>8</v>
      </c>
      <c r="B21" s="57"/>
      <c r="C21" s="29">
        <f>SUM(C10:C20)</f>
        <v>56</v>
      </c>
      <c r="D21" s="24">
        <f>SUM(D10:D20)</f>
        <v>56</v>
      </c>
      <c r="E21" s="19">
        <f t="shared" si="0"/>
        <v>1</v>
      </c>
      <c r="F21" s="24">
        <f>SUM(F10:F20)</f>
        <v>55</v>
      </c>
      <c r="G21" s="21">
        <f t="shared" si="1"/>
        <v>0.9821428571428571</v>
      </c>
      <c r="H21" s="29">
        <f>SUM(H10:H20)</f>
        <v>3</v>
      </c>
      <c r="I21" s="23">
        <f t="shared" si="2"/>
        <v>5.4545454545454543E-2</v>
      </c>
      <c r="J21" s="29">
        <f>SUM(J10:J20)</f>
        <v>17</v>
      </c>
      <c r="K21" s="23">
        <f t="shared" si="3"/>
        <v>0.30909090909090908</v>
      </c>
      <c r="L21" s="29">
        <f>SUM(L10:L20)</f>
        <v>35</v>
      </c>
      <c r="M21" s="23">
        <f t="shared" si="4"/>
        <v>0.63636363636363635</v>
      </c>
      <c r="N21" s="33" t="s">
        <v>17</v>
      </c>
    </row>
  </sheetData>
  <mergeCells count="16">
    <mergeCell ref="A21:B21"/>
    <mergeCell ref="A1:N1"/>
    <mergeCell ref="A2:A9"/>
    <mergeCell ref="B2:B8"/>
    <mergeCell ref="C2:C8"/>
    <mergeCell ref="D2:E4"/>
    <mergeCell ref="F2:G4"/>
    <mergeCell ref="H2:M4"/>
    <mergeCell ref="N2:N8"/>
    <mergeCell ref="D5:D8"/>
    <mergeCell ref="E5:E8"/>
    <mergeCell ref="F5:F8"/>
    <mergeCell ref="G5:G8"/>
    <mergeCell ref="H5:I7"/>
    <mergeCell ref="J5:K7"/>
    <mergeCell ref="L5:M7"/>
  </mergeCells>
  <dataValidations count="6">
    <dataValidation type="whole" operator="lessThanOrEqual" allowBlank="1" showInputMessage="1" showErrorMessage="1" error="Количество обучающихся с средним уровнем физической подготовленности не может превышать количество обучающихся с основной группой здоровья" sqref="J10:J20">
      <formula1>D10</formula1>
    </dataValidation>
    <dataValidation type="whole" operator="lessThanOrEqual" allowBlank="1" showInputMessage="1" showErrorMessage="1" error="Количество обучающихся с низким уровнем физической подготовленности не может превышать количество обучающихся с основной группой здоровья" sqref="H10:H20">
      <formula1>D10</formula1>
    </dataValidation>
    <dataValidation type="whole" operator="lessThanOrEqual" showInputMessage="1" showErrorMessage="1" error="Количество сдавших тест не может превышать количество обучающихся с основной группой здоровья" sqref="F10">
      <formula1>D10</formula1>
    </dataValidation>
    <dataValidation type="whole" operator="lessThanOrEqual" allowBlank="1" showInputMessage="1" showErrorMessage="1" error="Количество обучающихся с высоким уровнем физической подготовленности не может превышать количество обучающихся с основной группой здоровья" sqref="L10:L20">
      <formula1>D10</formula1>
    </dataValidation>
    <dataValidation type="whole" operator="lessThanOrEqual" allowBlank="1" showInputMessage="1" showErrorMessage="1" error="Количество сдавших тест не может превышать количество обучающихся с основной группой здоровья" sqref="F11:F20">
      <formula1>D11</formula1>
    </dataValidation>
    <dataValidation type="whole" operator="lessThanOrEqual" allowBlank="1" showInputMessage="1" showErrorMessage="1" error="Количество обучающихся с основной группой здоровья не может превышать количество обучающихся в ОО" sqref="D10:D20">
      <formula1>C10</formula1>
    </dataValidation>
  </dataValidation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sheetPr>
    <tabColor rgb="FF0070C0"/>
  </sheetPr>
  <dimension ref="A1:N21"/>
  <sheetViews>
    <sheetView workbookViewId="0">
      <pane ySplit="9" topLeftCell="A10" activePane="bottomLeft" state="frozen"/>
      <selection pane="bottomLeft" activeCell="P25" sqref="P25"/>
    </sheetView>
  </sheetViews>
  <sheetFormatPr defaultColWidth="9.140625" defaultRowHeight="15"/>
  <cols>
    <col min="1" max="2" width="9.140625" style="15"/>
    <col min="3" max="3" width="18.85546875" style="15" customWidth="1"/>
    <col min="4" max="4" width="9.140625" style="15"/>
    <col min="5" max="5" width="16" style="15" customWidth="1"/>
    <col min="6" max="6" width="9.140625" style="15"/>
    <col min="7" max="7" width="12" style="25" customWidth="1"/>
    <col min="8" max="8" width="9" style="15" customWidth="1"/>
    <col min="9" max="9" width="11.28515625" style="15" customWidth="1"/>
    <col min="10" max="13" width="9.140625" style="15"/>
    <col min="14" max="14" width="12.28515625" style="15" customWidth="1"/>
    <col min="15" max="16384" width="9.140625" style="15"/>
  </cols>
  <sheetData>
    <row r="1" spans="1:14" ht="78" customHeight="1">
      <c r="A1" s="58" t="s">
        <v>18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4" ht="15" customHeight="1">
      <c r="A2" s="60" t="s">
        <v>11</v>
      </c>
      <c r="B2" s="55" t="s">
        <v>4</v>
      </c>
      <c r="C2" s="55" t="s">
        <v>15</v>
      </c>
      <c r="D2" s="55" t="s">
        <v>0</v>
      </c>
      <c r="E2" s="55"/>
      <c r="F2" s="55" t="s">
        <v>3</v>
      </c>
      <c r="G2" s="55"/>
      <c r="H2" s="55" t="s">
        <v>10</v>
      </c>
      <c r="I2" s="55"/>
      <c r="J2" s="55"/>
      <c r="K2" s="55"/>
      <c r="L2" s="55"/>
      <c r="M2" s="55"/>
      <c r="N2" s="63" t="s">
        <v>13</v>
      </c>
    </row>
    <row r="3" spans="1:14" ht="15" customHeight="1">
      <c r="A3" s="61"/>
      <c r="B3" s="55"/>
      <c r="C3" s="55"/>
      <c r="D3" s="55"/>
      <c r="E3" s="55"/>
      <c r="F3" s="62"/>
      <c r="G3" s="62"/>
      <c r="H3" s="62"/>
      <c r="I3" s="62"/>
      <c r="J3" s="62"/>
      <c r="K3" s="62"/>
      <c r="L3" s="62"/>
      <c r="M3" s="62"/>
      <c r="N3" s="64"/>
    </row>
    <row r="4" spans="1:14" ht="87" customHeight="1">
      <c r="A4" s="61"/>
      <c r="B4" s="55"/>
      <c r="C4" s="55"/>
      <c r="D4" s="55"/>
      <c r="E4" s="55"/>
      <c r="F4" s="62"/>
      <c r="G4" s="62"/>
      <c r="H4" s="62"/>
      <c r="I4" s="62"/>
      <c r="J4" s="62"/>
      <c r="K4" s="62"/>
      <c r="L4" s="62"/>
      <c r="M4" s="62"/>
      <c r="N4" s="64"/>
    </row>
    <row r="5" spans="1:14" ht="51" customHeight="1">
      <c r="A5" s="61"/>
      <c r="B5" s="55"/>
      <c r="C5" s="55"/>
      <c r="D5" s="51" t="s">
        <v>1</v>
      </c>
      <c r="E5" s="51" t="s">
        <v>9</v>
      </c>
      <c r="F5" s="51" t="s">
        <v>1</v>
      </c>
      <c r="G5" s="53" t="s">
        <v>2</v>
      </c>
      <c r="H5" s="55" t="s">
        <v>7</v>
      </c>
      <c r="I5" s="55"/>
      <c r="J5" s="55" t="s">
        <v>6</v>
      </c>
      <c r="K5" s="55"/>
      <c r="L5" s="55" t="s">
        <v>5</v>
      </c>
      <c r="M5" s="55"/>
      <c r="N5" s="64"/>
    </row>
    <row r="6" spans="1:14">
      <c r="A6" s="61"/>
      <c r="B6" s="55"/>
      <c r="C6" s="55"/>
      <c r="D6" s="52"/>
      <c r="E6" s="52"/>
      <c r="F6" s="52"/>
      <c r="G6" s="54"/>
      <c r="H6" s="55"/>
      <c r="I6" s="55"/>
      <c r="J6" s="55"/>
      <c r="K6" s="55"/>
      <c r="L6" s="55"/>
      <c r="M6" s="55"/>
      <c r="N6" s="64"/>
    </row>
    <row r="7" spans="1:14">
      <c r="A7" s="61"/>
      <c r="B7" s="55"/>
      <c r="C7" s="55"/>
      <c r="D7" s="52"/>
      <c r="E7" s="52"/>
      <c r="F7" s="52"/>
      <c r="G7" s="54"/>
      <c r="H7" s="55"/>
      <c r="I7" s="55"/>
      <c r="J7" s="55"/>
      <c r="K7" s="55"/>
      <c r="L7" s="55"/>
      <c r="M7" s="55"/>
      <c r="N7" s="64"/>
    </row>
    <row r="8" spans="1:14">
      <c r="A8" s="61"/>
      <c r="B8" s="55"/>
      <c r="C8" s="55"/>
      <c r="D8" s="52"/>
      <c r="E8" s="52"/>
      <c r="F8" s="52"/>
      <c r="G8" s="54"/>
      <c r="H8" s="31" t="s">
        <v>1</v>
      </c>
      <c r="I8" s="31" t="s">
        <v>2</v>
      </c>
      <c r="J8" s="31" t="s">
        <v>1</v>
      </c>
      <c r="K8" s="31" t="s">
        <v>2</v>
      </c>
      <c r="L8" s="31" t="s">
        <v>1</v>
      </c>
      <c r="M8" s="31" t="s">
        <v>2</v>
      </c>
      <c r="N8" s="65"/>
    </row>
    <row r="9" spans="1:14">
      <c r="A9" s="57"/>
      <c r="B9" s="16">
        <v>1</v>
      </c>
      <c r="C9" s="16">
        <v>2</v>
      </c>
      <c r="D9" s="16">
        <v>3</v>
      </c>
      <c r="E9" s="16">
        <v>4</v>
      </c>
      <c r="F9" s="16">
        <v>5</v>
      </c>
      <c r="G9" s="16">
        <v>6</v>
      </c>
      <c r="H9" s="16">
        <v>7</v>
      </c>
      <c r="I9" s="16">
        <v>8</v>
      </c>
      <c r="J9" s="16">
        <v>9</v>
      </c>
      <c r="K9" s="16">
        <v>10</v>
      </c>
      <c r="L9" s="16">
        <v>11</v>
      </c>
      <c r="M9" s="16">
        <v>12</v>
      </c>
      <c r="N9" s="16">
        <v>13</v>
      </c>
    </row>
    <row r="10" spans="1:14">
      <c r="A10" s="17">
        <v>1</v>
      </c>
      <c r="B10" s="30">
        <v>1</v>
      </c>
      <c r="C10" s="18">
        <v>9</v>
      </c>
      <c r="D10" s="18">
        <v>8</v>
      </c>
      <c r="E10" s="19">
        <f>D10/C10</f>
        <v>0.88888888888888884</v>
      </c>
      <c r="F10" s="20">
        <v>8</v>
      </c>
      <c r="G10" s="21">
        <f>F10/D10</f>
        <v>1</v>
      </c>
      <c r="H10" s="22">
        <v>1</v>
      </c>
      <c r="I10" s="23">
        <f>H10/F10</f>
        <v>0.125</v>
      </c>
      <c r="J10" s="22">
        <v>1</v>
      </c>
      <c r="K10" s="23">
        <f>J10/F10</f>
        <v>0.125</v>
      </c>
      <c r="L10" s="22">
        <v>6</v>
      </c>
      <c r="M10" s="23">
        <f>L10/F10</f>
        <v>0.75</v>
      </c>
      <c r="N10" s="4" t="str">
        <f>IF((H10+J10+L10)&gt;D10,"ОШИБКА","")</f>
        <v/>
      </c>
    </row>
    <row r="11" spans="1:14">
      <c r="A11" s="17">
        <v>2</v>
      </c>
      <c r="B11" s="30">
        <v>2</v>
      </c>
      <c r="C11" s="18">
        <v>13</v>
      </c>
      <c r="D11" s="18">
        <v>13</v>
      </c>
      <c r="E11" s="19">
        <f t="shared" ref="E11:E21" si="0">D11/C11</f>
        <v>1</v>
      </c>
      <c r="F11" s="20">
        <v>13</v>
      </c>
      <c r="G11" s="21">
        <f t="shared" ref="G11:G21" si="1">F11/D11</f>
        <v>1</v>
      </c>
      <c r="H11" s="22">
        <v>1</v>
      </c>
      <c r="I11" s="23">
        <f t="shared" ref="I11:I21" si="2">H11/F11</f>
        <v>7.6923076923076927E-2</v>
      </c>
      <c r="J11" s="22">
        <v>2</v>
      </c>
      <c r="K11" s="23">
        <f t="shared" ref="K11:K21" si="3">J11/F11</f>
        <v>0.15384615384615385</v>
      </c>
      <c r="L11" s="22">
        <v>10</v>
      </c>
      <c r="M11" s="23">
        <f t="shared" ref="M11:M21" si="4">L11/F11</f>
        <v>0.76923076923076927</v>
      </c>
      <c r="N11" s="4" t="str">
        <f t="shared" ref="N11:N21" si="5">IF((H11+J11+L11)&gt;D11,"ОШИБКА","")</f>
        <v/>
      </c>
    </row>
    <row r="12" spans="1:14">
      <c r="A12" s="17">
        <v>3</v>
      </c>
      <c r="B12" s="30">
        <v>3</v>
      </c>
      <c r="C12" s="18">
        <v>12</v>
      </c>
      <c r="D12" s="18">
        <v>10</v>
      </c>
      <c r="E12" s="19">
        <f t="shared" si="0"/>
        <v>0.83333333333333337</v>
      </c>
      <c r="F12" s="20">
        <v>10</v>
      </c>
      <c r="G12" s="21">
        <f t="shared" si="1"/>
        <v>1</v>
      </c>
      <c r="H12" s="22">
        <v>1</v>
      </c>
      <c r="I12" s="23">
        <f t="shared" si="2"/>
        <v>0.1</v>
      </c>
      <c r="J12" s="22">
        <v>2</v>
      </c>
      <c r="K12" s="23">
        <f t="shared" si="3"/>
        <v>0.2</v>
      </c>
      <c r="L12" s="22">
        <v>7</v>
      </c>
      <c r="M12" s="23">
        <f t="shared" si="4"/>
        <v>0.7</v>
      </c>
      <c r="N12" s="4" t="str">
        <f t="shared" si="5"/>
        <v/>
      </c>
    </row>
    <row r="13" spans="1:14">
      <c r="A13" s="17">
        <v>4</v>
      </c>
      <c r="B13" s="30">
        <v>4</v>
      </c>
      <c r="C13" s="18">
        <v>9</v>
      </c>
      <c r="D13" s="18">
        <v>9</v>
      </c>
      <c r="E13" s="19">
        <f t="shared" si="0"/>
        <v>1</v>
      </c>
      <c r="F13" s="20">
        <v>9</v>
      </c>
      <c r="G13" s="21">
        <f t="shared" si="1"/>
        <v>1</v>
      </c>
      <c r="H13" s="22">
        <v>1</v>
      </c>
      <c r="I13" s="23">
        <f t="shared" si="2"/>
        <v>0.1111111111111111</v>
      </c>
      <c r="J13" s="22">
        <v>1</v>
      </c>
      <c r="K13" s="23">
        <f t="shared" si="3"/>
        <v>0.1111111111111111</v>
      </c>
      <c r="L13" s="22">
        <v>7</v>
      </c>
      <c r="M13" s="23">
        <f t="shared" si="4"/>
        <v>0.77777777777777779</v>
      </c>
      <c r="N13" s="4" t="str">
        <f t="shared" si="5"/>
        <v/>
      </c>
    </row>
    <row r="14" spans="1:14">
      <c r="A14" s="17">
        <v>5</v>
      </c>
      <c r="B14" s="30">
        <v>5</v>
      </c>
      <c r="C14" s="18">
        <v>7</v>
      </c>
      <c r="D14" s="18">
        <v>6</v>
      </c>
      <c r="E14" s="19">
        <f t="shared" si="0"/>
        <v>0.8571428571428571</v>
      </c>
      <c r="F14" s="20">
        <v>6</v>
      </c>
      <c r="G14" s="21">
        <f t="shared" si="1"/>
        <v>1</v>
      </c>
      <c r="H14" s="22">
        <v>1</v>
      </c>
      <c r="I14" s="23">
        <f t="shared" si="2"/>
        <v>0.16666666666666666</v>
      </c>
      <c r="J14" s="22">
        <v>1</v>
      </c>
      <c r="K14" s="23">
        <f t="shared" si="3"/>
        <v>0.16666666666666666</v>
      </c>
      <c r="L14" s="22">
        <v>4</v>
      </c>
      <c r="M14" s="23">
        <f t="shared" si="4"/>
        <v>0.66666666666666663</v>
      </c>
      <c r="N14" s="4" t="str">
        <f t="shared" si="5"/>
        <v/>
      </c>
    </row>
    <row r="15" spans="1:14">
      <c r="A15" s="17">
        <v>6</v>
      </c>
      <c r="B15" s="30">
        <v>6</v>
      </c>
      <c r="C15" s="18">
        <v>10</v>
      </c>
      <c r="D15" s="18">
        <v>10</v>
      </c>
      <c r="E15" s="19">
        <f t="shared" si="0"/>
        <v>1</v>
      </c>
      <c r="F15" s="20">
        <v>10</v>
      </c>
      <c r="G15" s="21">
        <f t="shared" si="1"/>
        <v>1</v>
      </c>
      <c r="H15" s="22">
        <v>1</v>
      </c>
      <c r="I15" s="23">
        <f t="shared" si="2"/>
        <v>0.1</v>
      </c>
      <c r="J15" s="22">
        <v>1</v>
      </c>
      <c r="K15" s="23">
        <f t="shared" si="3"/>
        <v>0.1</v>
      </c>
      <c r="L15" s="22">
        <v>8</v>
      </c>
      <c r="M15" s="23">
        <f t="shared" si="4"/>
        <v>0.8</v>
      </c>
      <c r="N15" s="4" t="str">
        <f t="shared" si="5"/>
        <v/>
      </c>
    </row>
    <row r="16" spans="1:14">
      <c r="A16" s="17">
        <v>7</v>
      </c>
      <c r="B16" s="30">
        <v>7</v>
      </c>
      <c r="C16" s="18">
        <v>16</v>
      </c>
      <c r="D16" s="18">
        <v>15</v>
      </c>
      <c r="E16" s="19">
        <f t="shared" si="0"/>
        <v>0.9375</v>
      </c>
      <c r="F16" s="20">
        <v>15</v>
      </c>
      <c r="G16" s="21">
        <f t="shared" si="1"/>
        <v>1</v>
      </c>
      <c r="H16" s="22">
        <v>1</v>
      </c>
      <c r="I16" s="23">
        <f t="shared" si="2"/>
        <v>6.6666666666666666E-2</v>
      </c>
      <c r="J16" s="22">
        <v>2</v>
      </c>
      <c r="K16" s="23">
        <f t="shared" si="3"/>
        <v>0.13333333333333333</v>
      </c>
      <c r="L16" s="22">
        <v>12</v>
      </c>
      <c r="M16" s="23">
        <f t="shared" si="4"/>
        <v>0.8</v>
      </c>
      <c r="N16" s="4" t="str">
        <f t="shared" si="5"/>
        <v/>
      </c>
    </row>
    <row r="17" spans="1:14">
      <c r="A17" s="17">
        <v>8</v>
      </c>
      <c r="B17" s="30">
        <v>8</v>
      </c>
      <c r="C17" s="18">
        <v>11</v>
      </c>
      <c r="D17" s="18">
        <v>11</v>
      </c>
      <c r="E17" s="19">
        <f t="shared" si="0"/>
        <v>1</v>
      </c>
      <c r="F17" s="20">
        <v>11</v>
      </c>
      <c r="G17" s="21">
        <f t="shared" si="1"/>
        <v>1</v>
      </c>
      <c r="H17" s="22">
        <v>1</v>
      </c>
      <c r="I17" s="23">
        <f t="shared" si="2"/>
        <v>9.0909090909090912E-2</v>
      </c>
      <c r="J17" s="22">
        <v>1</v>
      </c>
      <c r="K17" s="23">
        <f t="shared" si="3"/>
        <v>9.0909090909090912E-2</v>
      </c>
      <c r="L17" s="22">
        <v>9</v>
      </c>
      <c r="M17" s="23">
        <f t="shared" si="4"/>
        <v>0.81818181818181823</v>
      </c>
      <c r="N17" s="4" t="str">
        <f t="shared" si="5"/>
        <v/>
      </c>
    </row>
    <row r="18" spans="1:14">
      <c r="A18" s="17">
        <v>9</v>
      </c>
      <c r="B18" s="30">
        <v>9</v>
      </c>
      <c r="C18" s="18">
        <v>0</v>
      </c>
      <c r="D18" s="18">
        <v>0</v>
      </c>
      <c r="E18" s="19" t="e">
        <f t="shared" si="0"/>
        <v>#DIV/0!</v>
      </c>
      <c r="F18" s="20">
        <v>0</v>
      </c>
      <c r="G18" s="21" t="e">
        <f t="shared" si="1"/>
        <v>#DIV/0!</v>
      </c>
      <c r="H18" s="22">
        <v>0</v>
      </c>
      <c r="I18" s="23" t="e">
        <f t="shared" si="2"/>
        <v>#DIV/0!</v>
      </c>
      <c r="J18" s="22">
        <v>0</v>
      </c>
      <c r="K18" s="23">
        <v>0</v>
      </c>
      <c r="L18" s="22">
        <v>0</v>
      </c>
      <c r="M18" s="23" t="e">
        <f t="shared" si="4"/>
        <v>#DIV/0!</v>
      </c>
      <c r="N18" s="4" t="str">
        <f t="shared" si="5"/>
        <v/>
      </c>
    </row>
    <row r="19" spans="1:14">
      <c r="A19" s="17">
        <v>10</v>
      </c>
      <c r="B19" s="30">
        <v>10</v>
      </c>
      <c r="C19" s="18">
        <v>3</v>
      </c>
      <c r="D19" s="18">
        <v>3</v>
      </c>
      <c r="E19" s="19">
        <f t="shared" si="0"/>
        <v>1</v>
      </c>
      <c r="F19" s="20">
        <v>3</v>
      </c>
      <c r="G19" s="21">
        <f t="shared" si="1"/>
        <v>1</v>
      </c>
      <c r="H19" s="22">
        <v>0</v>
      </c>
      <c r="I19" s="23">
        <f t="shared" si="2"/>
        <v>0</v>
      </c>
      <c r="J19" s="22">
        <v>1</v>
      </c>
      <c r="K19" s="23">
        <f t="shared" si="3"/>
        <v>0.33333333333333331</v>
      </c>
      <c r="L19" s="22">
        <v>2</v>
      </c>
      <c r="M19" s="23">
        <f t="shared" si="4"/>
        <v>0.66666666666666663</v>
      </c>
      <c r="N19" s="4" t="str">
        <f t="shared" si="5"/>
        <v/>
      </c>
    </row>
    <row r="20" spans="1:14">
      <c r="A20" s="17">
        <v>11</v>
      </c>
      <c r="B20" s="30">
        <v>11</v>
      </c>
      <c r="C20" s="18">
        <v>8</v>
      </c>
      <c r="D20" s="18">
        <v>8</v>
      </c>
      <c r="E20" s="19">
        <f t="shared" si="0"/>
        <v>1</v>
      </c>
      <c r="F20" s="20">
        <v>8</v>
      </c>
      <c r="G20" s="21">
        <f t="shared" si="1"/>
        <v>1</v>
      </c>
      <c r="H20" s="22">
        <v>1</v>
      </c>
      <c r="I20" s="23">
        <f t="shared" si="2"/>
        <v>0.125</v>
      </c>
      <c r="J20" s="22">
        <v>1</v>
      </c>
      <c r="K20" s="23" t="s">
        <v>2</v>
      </c>
      <c r="L20" s="22">
        <v>6</v>
      </c>
      <c r="M20" s="23">
        <f t="shared" si="4"/>
        <v>0.75</v>
      </c>
      <c r="N20" s="4" t="str">
        <f t="shared" si="5"/>
        <v/>
      </c>
    </row>
    <row r="21" spans="1:14">
      <c r="A21" s="56" t="s">
        <v>8</v>
      </c>
      <c r="B21" s="57"/>
      <c r="C21" s="29">
        <f>SUM(C10:C20)</f>
        <v>98</v>
      </c>
      <c r="D21" s="24">
        <f>SUM(D10:D20)</f>
        <v>93</v>
      </c>
      <c r="E21" s="19">
        <f t="shared" si="0"/>
        <v>0.94897959183673475</v>
      </c>
      <c r="F21" s="24">
        <f>SUM(F10:F20)</f>
        <v>93</v>
      </c>
      <c r="G21" s="21">
        <f t="shared" si="1"/>
        <v>1</v>
      </c>
      <c r="H21" s="29">
        <f>SUM(H10:H20)</f>
        <v>9</v>
      </c>
      <c r="I21" s="23">
        <f t="shared" si="2"/>
        <v>9.6774193548387094E-2</v>
      </c>
      <c r="J21" s="29">
        <f>SUM(J10:J20)</f>
        <v>13</v>
      </c>
      <c r="K21" s="23">
        <f t="shared" si="3"/>
        <v>0.13978494623655913</v>
      </c>
      <c r="L21" s="29">
        <f>SUM(L10:L20)</f>
        <v>71</v>
      </c>
      <c r="M21" s="23">
        <f t="shared" si="4"/>
        <v>0.76344086021505375</v>
      </c>
      <c r="N21" s="4" t="str">
        <f t="shared" si="5"/>
        <v/>
      </c>
    </row>
  </sheetData>
  <sheetProtection formatCells="0" formatColumns="0" formatRows="0" insertColumns="0" insertRows="0" insertHyperlinks="0" deleteColumns="0" deleteRows="0" sort="0" autoFilter="0" pivotTables="0"/>
  <mergeCells count="16">
    <mergeCell ref="A21:B21"/>
    <mergeCell ref="A1:N1"/>
    <mergeCell ref="A2:A9"/>
    <mergeCell ref="B2:B8"/>
    <mergeCell ref="C2:C8"/>
    <mergeCell ref="D2:E4"/>
    <mergeCell ref="F2:G4"/>
    <mergeCell ref="H2:M4"/>
    <mergeCell ref="N2:N8"/>
    <mergeCell ref="D5:D8"/>
    <mergeCell ref="E5:E8"/>
    <mergeCell ref="F5:F8"/>
    <mergeCell ref="G5:G8"/>
    <mergeCell ref="H5:I7"/>
    <mergeCell ref="J5:K7"/>
    <mergeCell ref="L5:M7"/>
  </mergeCells>
  <dataValidations count="6">
    <dataValidation type="whole" operator="lessThanOrEqual" allowBlank="1" showInputMessage="1" showErrorMessage="1" error="Количество обучающихся с основной группой здоровья не может превышать количество обучающихся в ОО" sqref="D10:D20">
      <formula1>C10</formula1>
    </dataValidation>
    <dataValidation type="whole" operator="lessThanOrEqual" allowBlank="1" showInputMessage="1" showErrorMessage="1" error="Количество сдавших тест не может превышать количество обучающихся с основной группой здоровья" sqref="F11:F20">
      <formula1>D11</formula1>
    </dataValidation>
    <dataValidation type="whole" operator="lessThanOrEqual" allowBlank="1" showInputMessage="1" showErrorMessage="1" error="Количество обучающихся с высоким уровнем физической подготовленности не может превышать количество обучающихся с основной группой здоровья" sqref="L10:L20">
      <formula1>D10</formula1>
    </dataValidation>
    <dataValidation type="whole" operator="lessThanOrEqual" showInputMessage="1" showErrorMessage="1" error="Количество сдавших тест не может превышать количество обучающихся с основной группой здоровья" sqref="F10">
      <formula1>D10</formula1>
    </dataValidation>
    <dataValidation type="whole" operator="lessThanOrEqual" allowBlank="1" showInputMessage="1" showErrorMessage="1" error="Количество обучающихся с низким уровнем физической подготовленности не может превышать количество обучающихся с основной группой здоровья" sqref="H10:H20">
      <formula1>D10</formula1>
    </dataValidation>
    <dataValidation type="whole" operator="lessThanOrEqual" allowBlank="1" showInputMessage="1" showErrorMessage="1" error="Количество обучающихся с средним уровнем физической подготовленности не может превышать количество обучающихся с основной группой здоровья" sqref="J10:J20">
      <formula1>D10</formula1>
    </dataValidation>
  </dataValidation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:N21"/>
  <sheetViews>
    <sheetView workbookViewId="0">
      <pane ySplit="9" topLeftCell="A10" activePane="bottomLeft" state="frozen"/>
      <selection pane="bottomLeft" activeCell="N21" sqref="N21"/>
    </sheetView>
  </sheetViews>
  <sheetFormatPr defaultColWidth="9.140625" defaultRowHeight="15"/>
  <cols>
    <col min="1" max="2" width="9.140625" style="1"/>
    <col min="3" max="3" width="18.85546875" style="1" customWidth="1"/>
    <col min="4" max="4" width="9.140625" style="1"/>
    <col min="5" max="5" width="16" style="1" customWidth="1"/>
    <col min="6" max="6" width="9.140625" style="1"/>
    <col min="7" max="7" width="12" style="2" customWidth="1"/>
    <col min="8" max="8" width="9" style="1" customWidth="1"/>
    <col min="9" max="9" width="11.28515625" style="1" customWidth="1"/>
    <col min="10" max="13" width="9.140625" style="1"/>
    <col min="14" max="14" width="12.28515625" style="1" customWidth="1"/>
    <col min="15" max="16384" width="9.140625" style="1"/>
  </cols>
  <sheetData>
    <row r="1" spans="1:14" ht="78" customHeight="1">
      <c r="A1" s="35" t="s">
        <v>12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15" customHeight="1">
      <c r="A2" s="40" t="s">
        <v>11</v>
      </c>
      <c r="B2" s="44" t="s">
        <v>4</v>
      </c>
      <c r="C2" s="44" t="s">
        <v>14</v>
      </c>
      <c r="D2" s="44" t="s">
        <v>0</v>
      </c>
      <c r="E2" s="44"/>
      <c r="F2" s="44" t="s">
        <v>3</v>
      </c>
      <c r="G2" s="44"/>
      <c r="H2" s="44" t="s">
        <v>10</v>
      </c>
      <c r="I2" s="44"/>
      <c r="J2" s="44"/>
      <c r="K2" s="44"/>
      <c r="L2" s="44"/>
      <c r="M2" s="44"/>
      <c r="N2" s="37" t="s">
        <v>13</v>
      </c>
    </row>
    <row r="3" spans="1:14" ht="15" customHeight="1">
      <c r="A3" s="41"/>
      <c r="B3" s="44"/>
      <c r="C3" s="44"/>
      <c r="D3" s="44"/>
      <c r="E3" s="44"/>
      <c r="F3" s="45"/>
      <c r="G3" s="45"/>
      <c r="H3" s="45"/>
      <c r="I3" s="45"/>
      <c r="J3" s="45"/>
      <c r="K3" s="45"/>
      <c r="L3" s="45"/>
      <c r="M3" s="45"/>
      <c r="N3" s="38"/>
    </row>
    <row r="4" spans="1:14" ht="87" customHeight="1">
      <c r="A4" s="41"/>
      <c r="B4" s="44"/>
      <c r="C4" s="44"/>
      <c r="D4" s="44"/>
      <c r="E4" s="44"/>
      <c r="F4" s="45"/>
      <c r="G4" s="45"/>
      <c r="H4" s="45"/>
      <c r="I4" s="45"/>
      <c r="J4" s="45"/>
      <c r="K4" s="45"/>
      <c r="L4" s="45"/>
      <c r="M4" s="45"/>
      <c r="N4" s="38"/>
    </row>
    <row r="5" spans="1:14" ht="51" customHeight="1">
      <c r="A5" s="41"/>
      <c r="B5" s="44"/>
      <c r="C5" s="44"/>
      <c r="D5" s="46" t="s">
        <v>1</v>
      </c>
      <c r="E5" s="46" t="s">
        <v>9</v>
      </c>
      <c r="F5" s="46" t="s">
        <v>1</v>
      </c>
      <c r="G5" s="48" t="s">
        <v>2</v>
      </c>
      <c r="H5" s="44" t="s">
        <v>7</v>
      </c>
      <c r="I5" s="44"/>
      <c r="J5" s="44" t="s">
        <v>6</v>
      </c>
      <c r="K5" s="44"/>
      <c r="L5" s="44" t="s">
        <v>5</v>
      </c>
      <c r="M5" s="44"/>
      <c r="N5" s="38"/>
    </row>
    <row r="6" spans="1:14">
      <c r="A6" s="41"/>
      <c r="B6" s="44"/>
      <c r="C6" s="44"/>
      <c r="D6" s="47"/>
      <c r="E6" s="47"/>
      <c r="F6" s="47"/>
      <c r="G6" s="49"/>
      <c r="H6" s="44"/>
      <c r="I6" s="44"/>
      <c r="J6" s="44"/>
      <c r="K6" s="44"/>
      <c r="L6" s="44"/>
      <c r="M6" s="44"/>
      <c r="N6" s="38"/>
    </row>
    <row r="7" spans="1:14">
      <c r="A7" s="41"/>
      <c r="B7" s="44"/>
      <c r="C7" s="44"/>
      <c r="D7" s="47"/>
      <c r="E7" s="47"/>
      <c r="F7" s="47"/>
      <c r="G7" s="49"/>
      <c r="H7" s="44"/>
      <c r="I7" s="44"/>
      <c r="J7" s="44"/>
      <c r="K7" s="44"/>
      <c r="L7" s="44"/>
      <c r="M7" s="44"/>
      <c r="N7" s="38"/>
    </row>
    <row r="8" spans="1:14">
      <c r="A8" s="41"/>
      <c r="B8" s="44"/>
      <c r="C8" s="44"/>
      <c r="D8" s="47"/>
      <c r="E8" s="47"/>
      <c r="F8" s="47"/>
      <c r="G8" s="49"/>
      <c r="H8" s="28" t="s">
        <v>1</v>
      </c>
      <c r="I8" s="28" t="s">
        <v>2</v>
      </c>
      <c r="J8" s="28" t="s">
        <v>1</v>
      </c>
      <c r="K8" s="28" t="s">
        <v>2</v>
      </c>
      <c r="L8" s="28" t="s">
        <v>1</v>
      </c>
      <c r="M8" s="28" t="s">
        <v>2</v>
      </c>
      <c r="N8" s="39"/>
    </row>
    <row r="9" spans="1:14">
      <c r="A9" s="42"/>
      <c r="B9" s="8">
        <v>1</v>
      </c>
      <c r="C9" s="8">
        <v>2</v>
      </c>
      <c r="D9" s="8">
        <v>3</v>
      </c>
      <c r="E9" s="8">
        <v>4</v>
      </c>
      <c r="F9" s="8">
        <v>5</v>
      </c>
      <c r="G9" s="8">
        <v>6</v>
      </c>
      <c r="H9" s="8">
        <v>7</v>
      </c>
      <c r="I9" s="8">
        <v>8</v>
      </c>
      <c r="J9" s="8">
        <v>9</v>
      </c>
      <c r="K9" s="8">
        <v>10</v>
      </c>
      <c r="L9" s="8">
        <v>11</v>
      </c>
      <c r="M9" s="8">
        <v>12</v>
      </c>
      <c r="N9" s="8">
        <v>13</v>
      </c>
    </row>
    <row r="10" spans="1:14">
      <c r="A10" s="9">
        <v>1</v>
      </c>
      <c r="B10" s="27">
        <v>1</v>
      </c>
      <c r="C10" s="3">
        <f>SUM([26]НАЧАЛО:КОНЕЦ!C10)</f>
        <v>7</v>
      </c>
      <c r="D10" s="3">
        <f>SUM([26]НАЧАЛО:КОНЕЦ!D10)</f>
        <v>6</v>
      </c>
      <c r="E10" s="11">
        <f>D10/C10</f>
        <v>0.8571428571428571</v>
      </c>
      <c r="F10" s="3">
        <f>SUM(H10+J10+L10)</f>
        <v>6</v>
      </c>
      <c r="G10" s="12">
        <f>F10/D10</f>
        <v>1</v>
      </c>
      <c r="H10" s="13">
        <f>SUM([26]НАЧАЛО:КОНЕЦ!H10)</f>
        <v>2</v>
      </c>
      <c r="I10" s="14">
        <f>H10/F10</f>
        <v>0.33333333333333331</v>
      </c>
      <c r="J10" s="13">
        <f>SUM([26]НАЧАЛО:КОНЕЦ!J10)</f>
        <v>4</v>
      </c>
      <c r="K10" s="14">
        <f>J10/F10</f>
        <v>0.66666666666666663</v>
      </c>
      <c r="L10" s="13">
        <f>SUM([26]НАЧАЛО:КОНЕЦ!L10)</f>
        <v>0</v>
      </c>
      <c r="M10" s="14">
        <f>L10/F10</f>
        <v>0</v>
      </c>
      <c r="N10" s="4" t="str">
        <f>IF((H10+J10+L10)&gt;D10,"ОШИБКА","")</f>
        <v/>
      </c>
    </row>
    <row r="11" spans="1:14">
      <c r="A11" s="9">
        <v>2</v>
      </c>
      <c r="B11" s="27">
        <v>2</v>
      </c>
      <c r="C11" s="3">
        <f>SUM([26]НАЧАЛО:КОНЕЦ!C11)</f>
        <v>10</v>
      </c>
      <c r="D11" s="3">
        <f>SUM([26]НАЧАЛО:КОНЕЦ!D11)</f>
        <v>9</v>
      </c>
      <c r="E11" s="11">
        <f t="shared" ref="E11:E21" si="0">D11/C11</f>
        <v>0.9</v>
      </c>
      <c r="F11" s="3">
        <f t="shared" ref="F11:F20" si="1">SUM(H11+J11+L11)</f>
        <v>9</v>
      </c>
      <c r="G11" s="12">
        <f t="shared" ref="G11:G21" si="2">F11/D11</f>
        <v>1</v>
      </c>
      <c r="H11" s="13">
        <f>SUM([26]НАЧАЛО:КОНЕЦ!H11)</f>
        <v>2</v>
      </c>
      <c r="I11" s="14">
        <f t="shared" ref="I11:I21" si="3">H11/F11</f>
        <v>0.22222222222222221</v>
      </c>
      <c r="J11" s="13">
        <f>SUM([26]НАЧАЛО:КОНЕЦ!J11)</f>
        <v>4</v>
      </c>
      <c r="K11" s="14">
        <f t="shared" ref="K11:K21" si="4">J11/F11</f>
        <v>0.44444444444444442</v>
      </c>
      <c r="L11" s="13">
        <f>SUM([26]НАЧАЛО:КОНЕЦ!L11)</f>
        <v>3</v>
      </c>
      <c r="M11" s="14">
        <f t="shared" ref="M11:M21" si="5">L11/F11</f>
        <v>0.33333333333333331</v>
      </c>
      <c r="N11" s="4" t="str">
        <f t="shared" ref="N11:N21" si="6">IF((H11+J11+L11)&gt;D11,"ОШИБКА","")</f>
        <v/>
      </c>
    </row>
    <row r="12" spans="1:14">
      <c r="A12" s="9">
        <v>3</v>
      </c>
      <c r="B12" s="27">
        <v>3</v>
      </c>
      <c r="C12" s="3">
        <f>SUM([26]НАЧАЛО:КОНЕЦ!C12)</f>
        <v>4</v>
      </c>
      <c r="D12" s="3">
        <f>SUM([26]НАЧАЛО:КОНЕЦ!D12)</f>
        <v>4</v>
      </c>
      <c r="E12" s="11">
        <f t="shared" si="0"/>
        <v>1</v>
      </c>
      <c r="F12" s="3">
        <f t="shared" si="1"/>
        <v>4</v>
      </c>
      <c r="G12" s="12">
        <f t="shared" si="2"/>
        <v>1</v>
      </c>
      <c r="H12" s="13">
        <f>SUM([26]НАЧАЛО:КОНЕЦ!H12)</f>
        <v>2</v>
      </c>
      <c r="I12" s="14">
        <f t="shared" si="3"/>
        <v>0.5</v>
      </c>
      <c r="J12" s="13">
        <f>SUM([26]НАЧАЛО:КОНЕЦ!J12)</f>
        <v>1</v>
      </c>
      <c r="K12" s="14">
        <f t="shared" si="4"/>
        <v>0.25</v>
      </c>
      <c r="L12" s="13">
        <f>SUM([26]НАЧАЛО:КОНЕЦ!L12)</f>
        <v>1</v>
      </c>
      <c r="M12" s="14">
        <f t="shared" si="5"/>
        <v>0.25</v>
      </c>
      <c r="N12" s="4" t="str">
        <f t="shared" si="6"/>
        <v/>
      </c>
    </row>
    <row r="13" spans="1:14">
      <c r="A13" s="9">
        <v>4</v>
      </c>
      <c r="B13" s="27">
        <v>4</v>
      </c>
      <c r="C13" s="3">
        <f>SUM([26]НАЧАЛО:КОНЕЦ!C13)</f>
        <v>4</v>
      </c>
      <c r="D13" s="3">
        <f>SUM([26]НАЧАЛО:КОНЕЦ!D13)</f>
        <v>4</v>
      </c>
      <c r="E13" s="11">
        <f t="shared" si="0"/>
        <v>1</v>
      </c>
      <c r="F13" s="3">
        <f t="shared" si="1"/>
        <v>4</v>
      </c>
      <c r="G13" s="12">
        <f t="shared" si="2"/>
        <v>1</v>
      </c>
      <c r="H13" s="13">
        <f>SUM([26]НАЧАЛО:КОНЕЦ!H13)</f>
        <v>1</v>
      </c>
      <c r="I13" s="14">
        <f t="shared" si="3"/>
        <v>0.25</v>
      </c>
      <c r="J13" s="13">
        <f>SUM([26]НАЧАЛО:КОНЕЦ!J13)</f>
        <v>2</v>
      </c>
      <c r="K13" s="14">
        <f t="shared" si="4"/>
        <v>0.5</v>
      </c>
      <c r="L13" s="13">
        <f>SUM([26]НАЧАЛО:КОНЕЦ!L13)</f>
        <v>1</v>
      </c>
      <c r="M13" s="14">
        <f t="shared" si="5"/>
        <v>0.25</v>
      </c>
      <c r="N13" s="4" t="str">
        <f t="shared" si="6"/>
        <v/>
      </c>
    </row>
    <row r="14" spans="1:14">
      <c r="A14" s="9">
        <v>5</v>
      </c>
      <c r="B14" s="27">
        <v>5</v>
      </c>
      <c r="C14" s="3">
        <f>SUM([26]НАЧАЛО:КОНЕЦ!C14)</f>
        <v>9</v>
      </c>
      <c r="D14" s="3">
        <f>SUM([26]НАЧАЛО:КОНЕЦ!D14)</f>
        <v>7</v>
      </c>
      <c r="E14" s="11">
        <f t="shared" si="0"/>
        <v>0.77777777777777779</v>
      </c>
      <c r="F14" s="3">
        <f t="shared" si="1"/>
        <v>6</v>
      </c>
      <c r="G14" s="12">
        <f t="shared" si="2"/>
        <v>0.8571428571428571</v>
      </c>
      <c r="H14" s="13">
        <f>SUM([26]НАЧАЛО:КОНЕЦ!H14)</f>
        <v>1</v>
      </c>
      <c r="I14" s="14">
        <f t="shared" si="3"/>
        <v>0.16666666666666666</v>
      </c>
      <c r="J14" s="13">
        <f>SUM([26]НАЧАЛО:КОНЕЦ!J14)</f>
        <v>4</v>
      </c>
      <c r="K14" s="14">
        <f t="shared" si="4"/>
        <v>0.66666666666666663</v>
      </c>
      <c r="L14" s="13">
        <f>SUM([26]НАЧАЛО:КОНЕЦ!L14)</f>
        <v>1</v>
      </c>
      <c r="M14" s="14">
        <f t="shared" si="5"/>
        <v>0.16666666666666666</v>
      </c>
      <c r="N14" s="4" t="str">
        <f t="shared" si="6"/>
        <v/>
      </c>
    </row>
    <row r="15" spans="1:14">
      <c r="A15" s="9">
        <v>6</v>
      </c>
      <c r="B15" s="27">
        <v>6</v>
      </c>
      <c r="C15" s="3">
        <f>SUM([26]НАЧАЛО:КОНЕЦ!C15)</f>
        <v>13</v>
      </c>
      <c r="D15" s="3">
        <f>SUM([26]НАЧАЛО:КОНЕЦ!D15)</f>
        <v>12</v>
      </c>
      <c r="E15" s="11">
        <f t="shared" si="0"/>
        <v>0.92307692307692313</v>
      </c>
      <c r="F15" s="3">
        <f t="shared" si="1"/>
        <v>12</v>
      </c>
      <c r="G15" s="12">
        <f t="shared" si="2"/>
        <v>1</v>
      </c>
      <c r="H15" s="13">
        <f>SUM([26]НАЧАЛО:КОНЕЦ!H15)</f>
        <v>3</v>
      </c>
      <c r="I15" s="14">
        <f t="shared" si="3"/>
        <v>0.25</v>
      </c>
      <c r="J15" s="13">
        <f>SUM([26]НАЧАЛО:КОНЕЦ!J15)</f>
        <v>7</v>
      </c>
      <c r="K15" s="14">
        <f t="shared" si="4"/>
        <v>0.58333333333333337</v>
      </c>
      <c r="L15" s="13">
        <f>SUM([26]НАЧАЛО:КОНЕЦ!L15)</f>
        <v>2</v>
      </c>
      <c r="M15" s="14">
        <f t="shared" si="5"/>
        <v>0.16666666666666666</v>
      </c>
      <c r="N15" s="4" t="str">
        <f t="shared" si="6"/>
        <v/>
      </c>
    </row>
    <row r="16" spans="1:14">
      <c r="A16" s="9">
        <v>7</v>
      </c>
      <c r="B16" s="27">
        <v>7</v>
      </c>
      <c r="C16" s="3">
        <f>SUM([26]НАЧАЛО:КОНЕЦ!C16)</f>
        <v>13</v>
      </c>
      <c r="D16" s="3">
        <f>SUM([26]НАЧАЛО:КОНЕЦ!D16)</f>
        <v>10</v>
      </c>
      <c r="E16" s="11">
        <f t="shared" si="0"/>
        <v>0.76923076923076927</v>
      </c>
      <c r="F16" s="3">
        <f t="shared" si="1"/>
        <v>10</v>
      </c>
      <c r="G16" s="12">
        <f t="shared" si="2"/>
        <v>1</v>
      </c>
      <c r="H16" s="13">
        <f>SUM([26]НАЧАЛО:КОНЕЦ!H16)</f>
        <v>1</v>
      </c>
      <c r="I16" s="14">
        <f t="shared" si="3"/>
        <v>0.1</v>
      </c>
      <c r="J16" s="13">
        <f>SUM([26]НАЧАЛО:КОНЕЦ!J16)</f>
        <v>5</v>
      </c>
      <c r="K16" s="14">
        <f t="shared" si="4"/>
        <v>0.5</v>
      </c>
      <c r="L16" s="13">
        <f>SUM([26]НАЧАЛО:КОНЕЦ!L16)</f>
        <v>4</v>
      </c>
      <c r="M16" s="14">
        <f t="shared" si="5"/>
        <v>0.4</v>
      </c>
      <c r="N16" s="4" t="str">
        <f t="shared" si="6"/>
        <v/>
      </c>
    </row>
    <row r="17" spans="1:14">
      <c r="A17" s="9">
        <v>8</v>
      </c>
      <c r="B17" s="27">
        <v>8</v>
      </c>
      <c r="C17" s="3">
        <f>SUM([26]НАЧАЛО:КОНЕЦ!C17)</f>
        <v>8</v>
      </c>
      <c r="D17" s="3">
        <f>SUM([26]НАЧАЛО:КОНЕЦ!D17)</f>
        <v>8</v>
      </c>
      <c r="E17" s="11">
        <f t="shared" si="0"/>
        <v>1</v>
      </c>
      <c r="F17" s="3">
        <f t="shared" si="1"/>
        <v>8</v>
      </c>
      <c r="G17" s="12">
        <f t="shared" si="2"/>
        <v>1</v>
      </c>
      <c r="H17" s="13">
        <f>SUM([26]НАЧАЛО:КОНЕЦ!H17)</f>
        <v>1</v>
      </c>
      <c r="I17" s="14">
        <f t="shared" si="3"/>
        <v>0.125</v>
      </c>
      <c r="J17" s="13">
        <f>SUM([26]НАЧАЛО:КОНЕЦ!J17)</f>
        <v>4</v>
      </c>
      <c r="K17" s="14">
        <f t="shared" si="4"/>
        <v>0.5</v>
      </c>
      <c r="L17" s="13">
        <f>SUM([26]НАЧАЛО:КОНЕЦ!L17)</f>
        <v>3</v>
      </c>
      <c r="M17" s="14">
        <f t="shared" si="5"/>
        <v>0.375</v>
      </c>
      <c r="N17" s="4" t="str">
        <f t="shared" si="6"/>
        <v/>
      </c>
    </row>
    <row r="18" spans="1:14">
      <c r="A18" s="9">
        <v>9</v>
      </c>
      <c r="B18" s="27">
        <v>9</v>
      </c>
      <c r="C18" s="3">
        <f>SUM([26]НАЧАЛО:КОНЕЦ!C18)</f>
        <v>6</v>
      </c>
      <c r="D18" s="3">
        <f>SUM([26]НАЧАЛО:КОНЕЦ!D18)</f>
        <v>6</v>
      </c>
      <c r="E18" s="11">
        <f t="shared" si="0"/>
        <v>1</v>
      </c>
      <c r="F18" s="3">
        <f t="shared" si="1"/>
        <v>6</v>
      </c>
      <c r="G18" s="12">
        <f t="shared" si="2"/>
        <v>1</v>
      </c>
      <c r="H18" s="13">
        <f>SUM([26]НАЧАЛО:КОНЕЦ!H18)</f>
        <v>0</v>
      </c>
      <c r="I18" s="14">
        <f t="shared" si="3"/>
        <v>0</v>
      </c>
      <c r="J18" s="13">
        <f>SUM([26]НАЧАЛО:КОНЕЦ!J18)</f>
        <v>3</v>
      </c>
      <c r="K18" s="14">
        <f t="shared" si="4"/>
        <v>0.5</v>
      </c>
      <c r="L18" s="13">
        <f>SUM([26]НАЧАЛО:КОНЕЦ!L18)</f>
        <v>3</v>
      </c>
      <c r="M18" s="14">
        <f t="shared" si="5"/>
        <v>0.5</v>
      </c>
      <c r="N18" s="4" t="str">
        <f t="shared" si="6"/>
        <v/>
      </c>
    </row>
    <row r="19" spans="1:14">
      <c r="A19" s="9">
        <v>10</v>
      </c>
      <c r="B19" s="27">
        <v>10</v>
      </c>
      <c r="C19" s="3">
        <f>SUM([26]НАЧАЛО:КОНЕЦ!C19)</f>
        <v>0</v>
      </c>
      <c r="D19" s="3">
        <f>SUM([26]НАЧАЛО:КОНЕЦ!D19)</f>
        <v>0</v>
      </c>
      <c r="E19" s="11" t="e">
        <f t="shared" si="0"/>
        <v>#DIV/0!</v>
      </c>
      <c r="F19" s="3">
        <f t="shared" si="1"/>
        <v>0</v>
      </c>
      <c r="G19" s="12" t="e">
        <f t="shared" si="2"/>
        <v>#DIV/0!</v>
      </c>
      <c r="H19" s="13">
        <f>SUM([26]НАЧАЛО:КОНЕЦ!H19)</f>
        <v>0</v>
      </c>
      <c r="I19" s="14" t="e">
        <f t="shared" si="3"/>
        <v>#DIV/0!</v>
      </c>
      <c r="J19" s="13">
        <f>SUM([26]НАЧАЛО:КОНЕЦ!J19)</f>
        <v>0</v>
      </c>
      <c r="K19" s="14" t="e">
        <f t="shared" si="4"/>
        <v>#DIV/0!</v>
      </c>
      <c r="L19" s="13">
        <f>SUM([26]НАЧАЛО:КОНЕЦ!L19)</f>
        <v>0</v>
      </c>
      <c r="M19" s="14" t="e">
        <f t="shared" si="5"/>
        <v>#DIV/0!</v>
      </c>
      <c r="N19" s="4" t="str">
        <f t="shared" si="6"/>
        <v/>
      </c>
    </row>
    <row r="20" spans="1:14">
      <c r="A20" s="9">
        <v>11</v>
      </c>
      <c r="B20" s="27">
        <v>11</v>
      </c>
      <c r="C20" s="3">
        <f>SUM([26]НАЧАЛО:КОНЕЦ!C20)</f>
        <v>0</v>
      </c>
      <c r="D20" s="3">
        <f>SUM([26]НАЧАЛО:КОНЕЦ!D20)</f>
        <v>0</v>
      </c>
      <c r="E20" s="11" t="e">
        <f t="shared" si="0"/>
        <v>#DIV/0!</v>
      </c>
      <c r="F20" s="3">
        <f t="shared" si="1"/>
        <v>0</v>
      </c>
      <c r="G20" s="12" t="e">
        <f t="shared" si="2"/>
        <v>#DIV/0!</v>
      </c>
      <c r="H20" s="13">
        <f>SUM([26]НАЧАЛО:КОНЕЦ!H20)</f>
        <v>0</v>
      </c>
      <c r="I20" s="14" t="e">
        <f t="shared" si="3"/>
        <v>#DIV/0!</v>
      </c>
      <c r="J20" s="13">
        <f>SUM([26]НАЧАЛО:КОНЕЦ!J20)</f>
        <v>0</v>
      </c>
      <c r="K20" s="14" t="e">
        <f t="shared" si="4"/>
        <v>#DIV/0!</v>
      </c>
      <c r="L20" s="13">
        <f>SUM([26]НАЧАЛО:КОНЕЦ!L20)</f>
        <v>0</v>
      </c>
      <c r="M20" s="14" t="e">
        <f t="shared" si="5"/>
        <v>#DIV/0!</v>
      </c>
      <c r="N20" s="4" t="str">
        <f t="shared" si="6"/>
        <v/>
      </c>
    </row>
    <row r="21" spans="1:14">
      <c r="A21" s="43" t="s">
        <v>8</v>
      </c>
      <c r="B21" s="42"/>
      <c r="C21" s="26">
        <f>SUM(C10:C20)</f>
        <v>74</v>
      </c>
      <c r="D21" s="6">
        <f>SUM(D10:D20)</f>
        <v>66</v>
      </c>
      <c r="E21" s="11">
        <f t="shared" si="0"/>
        <v>0.89189189189189189</v>
      </c>
      <c r="F21" s="6">
        <f>SUM(F10:F20)</f>
        <v>65</v>
      </c>
      <c r="G21" s="12">
        <f t="shared" si="2"/>
        <v>0.98484848484848486</v>
      </c>
      <c r="H21" s="26">
        <f>SUM(H10:H20)</f>
        <v>13</v>
      </c>
      <c r="I21" s="14">
        <f t="shared" si="3"/>
        <v>0.2</v>
      </c>
      <c r="J21" s="26">
        <f>SUM(J10:J20)</f>
        <v>34</v>
      </c>
      <c r="K21" s="14">
        <f t="shared" si="4"/>
        <v>0.52307692307692311</v>
      </c>
      <c r="L21" s="26">
        <f>SUM(L10:L20)</f>
        <v>18</v>
      </c>
      <c r="M21" s="14">
        <f t="shared" si="5"/>
        <v>0.27692307692307694</v>
      </c>
      <c r="N21" s="4" t="str">
        <f t="shared" si="6"/>
        <v/>
      </c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6">
    <mergeCell ref="A21:B21"/>
    <mergeCell ref="A1:N1"/>
    <mergeCell ref="A2:A9"/>
    <mergeCell ref="B2:B8"/>
    <mergeCell ref="C2:C8"/>
    <mergeCell ref="D2:E4"/>
    <mergeCell ref="F2:G4"/>
    <mergeCell ref="H2:M4"/>
    <mergeCell ref="N2:N8"/>
    <mergeCell ref="D5:D8"/>
    <mergeCell ref="E5:E8"/>
    <mergeCell ref="F5:F8"/>
    <mergeCell ref="G5:G8"/>
    <mergeCell ref="H5:I7"/>
    <mergeCell ref="J5:K7"/>
    <mergeCell ref="L5:M7"/>
  </mergeCells>
  <dataValidations count="5">
    <dataValidation type="whole" operator="lessThanOrEqual" allowBlank="1" showInputMessage="1" showErrorMessage="1" error="Количество обучающихся с средним уровнем физической подготовленности не может превышать количество обучающихся с основной группой здоровья" sqref="J10:J20">
      <formula1>D10</formula1>
    </dataValidation>
    <dataValidation type="whole" operator="lessThanOrEqual" allowBlank="1" showInputMessage="1" showErrorMessage="1" error="Количество обучающихся с низким уровнем физической подготовленности не может превышать количество обучающихся с основной группой здоровья" sqref="H10:H20">
      <formula1>D10</formula1>
    </dataValidation>
    <dataValidation type="whole" operator="lessThanOrEqual" showInputMessage="1" showErrorMessage="1" error="Количество сдавших тест не может превышать количество обучающихся с основной группой здоровья" sqref="F10">
      <formula1>D10</formula1>
    </dataValidation>
    <dataValidation type="whole" operator="lessThanOrEqual" allowBlank="1" showInputMessage="1" showErrorMessage="1" error="Количество обучающихся с высоким уровнем физической подготовленности не может превышать количество обучающихся с основной группой здоровья" sqref="L10:L20">
      <formula1>D10</formula1>
    </dataValidation>
    <dataValidation type="whole" operator="lessThanOrEqual" allowBlank="1" showInputMessage="1" showErrorMessage="1" error="Количество сдавших тест не может превышать количество обучающихся с основной группой здоровья" sqref="F11:F20">
      <formula1>D11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70C0"/>
  </sheetPr>
  <dimension ref="A1:N21"/>
  <sheetViews>
    <sheetView workbookViewId="0">
      <pane ySplit="9" topLeftCell="A10" activePane="bottomLeft" state="frozen"/>
      <selection pane="bottomLeft" activeCell="D10" sqref="D10"/>
    </sheetView>
  </sheetViews>
  <sheetFormatPr defaultColWidth="9.140625" defaultRowHeight="15"/>
  <cols>
    <col min="1" max="2" width="9.140625" style="15"/>
    <col min="3" max="3" width="18.85546875" style="15" customWidth="1"/>
    <col min="4" max="4" width="9.140625" style="15"/>
    <col min="5" max="5" width="16" style="15" customWidth="1"/>
    <col min="6" max="6" width="9.140625" style="15"/>
    <col min="7" max="7" width="12" style="25" customWidth="1"/>
    <col min="8" max="8" width="9" style="15" customWidth="1"/>
    <col min="9" max="9" width="11.28515625" style="15" customWidth="1"/>
    <col min="10" max="13" width="9.140625" style="15"/>
    <col min="14" max="14" width="12.28515625" style="15" customWidth="1"/>
    <col min="15" max="16384" width="9.140625" style="15"/>
  </cols>
  <sheetData>
    <row r="1" spans="1:14" ht="78" customHeight="1">
      <c r="A1" s="58" t="s">
        <v>12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4" ht="15" customHeight="1">
      <c r="A2" s="60" t="s">
        <v>11</v>
      </c>
      <c r="B2" s="55" t="s">
        <v>4</v>
      </c>
      <c r="C2" s="55" t="s">
        <v>15</v>
      </c>
      <c r="D2" s="55" t="s">
        <v>0</v>
      </c>
      <c r="E2" s="55"/>
      <c r="F2" s="55" t="s">
        <v>3</v>
      </c>
      <c r="G2" s="55"/>
      <c r="H2" s="55" t="s">
        <v>10</v>
      </c>
      <c r="I2" s="55"/>
      <c r="J2" s="55"/>
      <c r="K2" s="55"/>
      <c r="L2" s="55"/>
      <c r="M2" s="55"/>
      <c r="N2" s="63" t="s">
        <v>13</v>
      </c>
    </row>
    <row r="3" spans="1:14" ht="15" customHeight="1">
      <c r="A3" s="61"/>
      <c r="B3" s="55"/>
      <c r="C3" s="55"/>
      <c r="D3" s="55"/>
      <c r="E3" s="55"/>
      <c r="F3" s="62"/>
      <c r="G3" s="62"/>
      <c r="H3" s="62"/>
      <c r="I3" s="62"/>
      <c r="J3" s="62"/>
      <c r="K3" s="62"/>
      <c r="L3" s="62"/>
      <c r="M3" s="62"/>
      <c r="N3" s="64"/>
    </row>
    <row r="4" spans="1:14" ht="87" customHeight="1">
      <c r="A4" s="61"/>
      <c r="B4" s="55"/>
      <c r="C4" s="55"/>
      <c r="D4" s="55"/>
      <c r="E4" s="55"/>
      <c r="F4" s="62"/>
      <c r="G4" s="62"/>
      <c r="H4" s="62"/>
      <c r="I4" s="62"/>
      <c r="J4" s="62"/>
      <c r="K4" s="62"/>
      <c r="L4" s="62"/>
      <c r="M4" s="62"/>
      <c r="N4" s="64"/>
    </row>
    <row r="5" spans="1:14" ht="51" customHeight="1">
      <c r="A5" s="61"/>
      <c r="B5" s="55"/>
      <c r="C5" s="55"/>
      <c r="D5" s="51" t="s">
        <v>1</v>
      </c>
      <c r="E5" s="51" t="s">
        <v>9</v>
      </c>
      <c r="F5" s="51" t="s">
        <v>1</v>
      </c>
      <c r="G5" s="53" t="s">
        <v>2</v>
      </c>
      <c r="H5" s="55" t="s">
        <v>7</v>
      </c>
      <c r="I5" s="55"/>
      <c r="J5" s="55" t="s">
        <v>6</v>
      </c>
      <c r="K5" s="55"/>
      <c r="L5" s="55" t="s">
        <v>5</v>
      </c>
      <c r="M5" s="55"/>
      <c r="N5" s="64"/>
    </row>
    <row r="6" spans="1:14">
      <c r="A6" s="61"/>
      <c r="B6" s="55"/>
      <c r="C6" s="55"/>
      <c r="D6" s="52"/>
      <c r="E6" s="52"/>
      <c r="F6" s="52"/>
      <c r="G6" s="54"/>
      <c r="H6" s="55"/>
      <c r="I6" s="55"/>
      <c r="J6" s="55"/>
      <c r="K6" s="55"/>
      <c r="L6" s="55"/>
      <c r="M6" s="55"/>
      <c r="N6" s="64"/>
    </row>
    <row r="7" spans="1:14">
      <c r="A7" s="61"/>
      <c r="B7" s="55"/>
      <c r="C7" s="55"/>
      <c r="D7" s="52"/>
      <c r="E7" s="52"/>
      <c r="F7" s="52"/>
      <c r="G7" s="54"/>
      <c r="H7" s="55"/>
      <c r="I7" s="55"/>
      <c r="J7" s="55"/>
      <c r="K7" s="55"/>
      <c r="L7" s="55"/>
      <c r="M7" s="55"/>
      <c r="N7" s="64"/>
    </row>
    <row r="8" spans="1:14">
      <c r="A8" s="61"/>
      <c r="B8" s="55"/>
      <c r="C8" s="55"/>
      <c r="D8" s="52"/>
      <c r="E8" s="52"/>
      <c r="F8" s="52"/>
      <c r="G8" s="54"/>
      <c r="H8" s="31" t="s">
        <v>1</v>
      </c>
      <c r="I8" s="31" t="s">
        <v>2</v>
      </c>
      <c r="J8" s="31" t="s">
        <v>1</v>
      </c>
      <c r="K8" s="31" t="s">
        <v>2</v>
      </c>
      <c r="L8" s="31" t="s">
        <v>1</v>
      </c>
      <c r="M8" s="31" t="s">
        <v>2</v>
      </c>
      <c r="N8" s="65"/>
    </row>
    <row r="9" spans="1:14">
      <c r="A9" s="57"/>
      <c r="B9" s="16">
        <v>1</v>
      </c>
      <c r="C9" s="16">
        <v>2</v>
      </c>
      <c r="D9" s="16">
        <v>3</v>
      </c>
      <c r="E9" s="16">
        <v>4</v>
      </c>
      <c r="F9" s="16">
        <v>5</v>
      </c>
      <c r="G9" s="16">
        <v>6</v>
      </c>
      <c r="H9" s="16">
        <v>7</v>
      </c>
      <c r="I9" s="16">
        <v>8</v>
      </c>
      <c r="J9" s="16">
        <v>9</v>
      </c>
      <c r="K9" s="16">
        <v>10</v>
      </c>
      <c r="L9" s="16">
        <v>11</v>
      </c>
      <c r="M9" s="16">
        <v>12</v>
      </c>
      <c r="N9" s="16">
        <v>13</v>
      </c>
    </row>
    <row r="10" spans="1:14">
      <c r="A10" s="17">
        <v>1</v>
      </c>
      <c r="B10" s="30">
        <v>1</v>
      </c>
      <c r="C10" s="18">
        <v>15</v>
      </c>
      <c r="D10" s="18">
        <v>15</v>
      </c>
      <c r="E10" s="19">
        <f>D10/C10</f>
        <v>1</v>
      </c>
      <c r="F10" s="20">
        <f>SUM(H10+J10+L10)</f>
        <v>15</v>
      </c>
      <c r="G10" s="21">
        <f>F10/D10</f>
        <v>1</v>
      </c>
      <c r="H10" s="22">
        <f>'[1]1 класс'!J2</f>
        <v>3</v>
      </c>
      <c r="I10" s="23">
        <f>H10/F10</f>
        <v>0.2</v>
      </c>
      <c r="J10" s="22">
        <f>'[1]1 класс'!K2</f>
        <v>9</v>
      </c>
      <c r="K10" s="23">
        <f>J10/F10</f>
        <v>0.6</v>
      </c>
      <c r="L10" s="22">
        <f>'[1]1 класс'!L2</f>
        <v>3</v>
      </c>
      <c r="M10" s="23">
        <f>L10/F10</f>
        <v>0.2</v>
      </c>
      <c r="N10" s="4" t="str">
        <f>IF((H10+J10+L10)&gt;D10,"ОШИБКА","")</f>
        <v/>
      </c>
    </row>
    <row r="11" spans="1:14">
      <c r="A11" s="17">
        <v>2</v>
      </c>
      <c r="B11" s="30">
        <v>2</v>
      </c>
      <c r="C11" s="18">
        <v>8</v>
      </c>
      <c r="D11" s="18">
        <v>8</v>
      </c>
      <c r="E11" s="19">
        <f t="shared" ref="E11:E21" si="0">D11/C11</f>
        <v>1</v>
      </c>
      <c r="F11" s="20">
        <f t="shared" ref="F11:F20" si="1">SUM(H11+J11+L11)</f>
        <v>8</v>
      </c>
      <c r="G11" s="21">
        <f t="shared" ref="G11:G21" si="2">F11/D11</f>
        <v>1</v>
      </c>
      <c r="H11" s="22">
        <f>'[1]2 класс'!J2</f>
        <v>1</v>
      </c>
      <c r="I11" s="23">
        <f t="shared" ref="I11:I21" si="3">H11/F11</f>
        <v>0.125</v>
      </c>
      <c r="J11" s="22">
        <f>'[1]2 класс'!K2</f>
        <v>6</v>
      </c>
      <c r="K11" s="23">
        <f t="shared" ref="K11:K21" si="4">J11/F11</f>
        <v>0.75</v>
      </c>
      <c r="L11" s="22">
        <f>'[1]2 класс'!L2</f>
        <v>1</v>
      </c>
      <c r="M11" s="23">
        <f t="shared" ref="M11:M21" si="5">L11/F11</f>
        <v>0.125</v>
      </c>
      <c r="N11" s="4" t="str">
        <f t="shared" ref="N11:N21" si="6">IF((H11+J11+L11)&gt;D11,"ОШИБКА","")</f>
        <v/>
      </c>
    </row>
    <row r="12" spans="1:14">
      <c r="A12" s="17">
        <v>3</v>
      </c>
      <c r="B12" s="30">
        <v>3</v>
      </c>
      <c r="C12" s="18">
        <v>24</v>
      </c>
      <c r="D12" s="18">
        <v>24</v>
      </c>
      <c r="E12" s="19">
        <f t="shared" si="0"/>
        <v>1</v>
      </c>
      <c r="F12" s="20">
        <f t="shared" si="1"/>
        <v>24</v>
      </c>
      <c r="G12" s="21">
        <f t="shared" si="2"/>
        <v>1</v>
      </c>
      <c r="H12" s="22">
        <f>'[1]3 класс'!J2</f>
        <v>2</v>
      </c>
      <c r="I12" s="23">
        <f t="shared" si="3"/>
        <v>8.3333333333333329E-2</v>
      </c>
      <c r="J12" s="22">
        <f>'[1]3 класс'!K2</f>
        <v>9</v>
      </c>
      <c r="K12" s="23">
        <f t="shared" si="4"/>
        <v>0.375</v>
      </c>
      <c r="L12" s="22">
        <f>'[1]3 класс'!L2</f>
        <v>13</v>
      </c>
      <c r="M12" s="23">
        <f t="shared" si="5"/>
        <v>0.54166666666666663</v>
      </c>
      <c r="N12" s="4" t="str">
        <f t="shared" si="6"/>
        <v/>
      </c>
    </row>
    <row r="13" spans="1:14">
      <c r="A13" s="17">
        <v>4</v>
      </c>
      <c r="B13" s="30">
        <v>4</v>
      </c>
      <c r="C13" s="18">
        <v>9</v>
      </c>
      <c r="D13" s="18">
        <v>9</v>
      </c>
      <c r="E13" s="19">
        <f t="shared" si="0"/>
        <v>1</v>
      </c>
      <c r="F13" s="20">
        <f t="shared" si="1"/>
        <v>9</v>
      </c>
      <c r="G13" s="21">
        <f t="shared" si="2"/>
        <v>1</v>
      </c>
      <c r="H13" s="22">
        <f>'[1]4 класс'!K2</f>
        <v>2</v>
      </c>
      <c r="I13" s="23">
        <f t="shared" si="3"/>
        <v>0.22222222222222221</v>
      </c>
      <c r="J13" s="22">
        <f>'[1]4 класс'!L2</f>
        <v>6</v>
      </c>
      <c r="K13" s="23">
        <f t="shared" si="4"/>
        <v>0.66666666666666663</v>
      </c>
      <c r="L13" s="22">
        <f>'[1]4 класс'!M2</f>
        <v>1</v>
      </c>
      <c r="M13" s="23">
        <f t="shared" si="5"/>
        <v>0.1111111111111111</v>
      </c>
      <c r="N13" s="4" t="str">
        <f t="shared" si="6"/>
        <v/>
      </c>
    </row>
    <row r="14" spans="1:14">
      <c r="A14" s="17">
        <v>5</v>
      </c>
      <c r="B14" s="30">
        <v>5</v>
      </c>
      <c r="C14" s="18">
        <v>12</v>
      </c>
      <c r="D14" s="18">
        <v>12</v>
      </c>
      <c r="E14" s="19">
        <f t="shared" si="0"/>
        <v>1</v>
      </c>
      <c r="F14" s="20">
        <f t="shared" si="1"/>
        <v>12</v>
      </c>
      <c r="G14" s="21">
        <f t="shared" si="2"/>
        <v>1</v>
      </c>
      <c r="H14" s="22">
        <f>'[1]5 класс'!L2</f>
        <v>3</v>
      </c>
      <c r="I14" s="23">
        <f t="shared" si="3"/>
        <v>0.25</v>
      </c>
      <c r="J14" s="22">
        <f>'[1]5 класс'!M2</f>
        <v>7</v>
      </c>
      <c r="K14" s="23">
        <f t="shared" si="4"/>
        <v>0.58333333333333337</v>
      </c>
      <c r="L14" s="22">
        <f>'[1]5 класс'!N2</f>
        <v>2</v>
      </c>
      <c r="M14" s="23">
        <f t="shared" si="5"/>
        <v>0.16666666666666666</v>
      </c>
      <c r="N14" s="4" t="str">
        <f t="shared" si="6"/>
        <v/>
      </c>
    </row>
    <row r="15" spans="1:14">
      <c r="A15" s="17">
        <v>6</v>
      </c>
      <c r="B15" s="30">
        <v>6</v>
      </c>
      <c r="C15" s="18">
        <v>11</v>
      </c>
      <c r="D15" s="18">
        <v>10</v>
      </c>
      <c r="E15" s="19">
        <f t="shared" si="0"/>
        <v>0.90909090909090906</v>
      </c>
      <c r="F15" s="20">
        <f t="shared" si="1"/>
        <v>10</v>
      </c>
      <c r="G15" s="21">
        <f t="shared" si="2"/>
        <v>1</v>
      </c>
      <c r="H15" s="22">
        <f>'[1]6 класс'!L2</f>
        <v>0</v>
      </c>
      <c r="I15" s="23">
        <f t="shared" si="3"/>
        <v>0</v>
      </c>
      <c r="J15" s="22">
        <f>'[1]6 класс'!M2</f>
        <v>8</v>
      </c>
      <c r="K15" s="23">
        <f t="shared" si="4"/>
        <v>0.8</v>
      </c>
      <c r="L15" s="22">
        <f>'[1]6 класс'!N2</f>
        <v>2</v>
      </c>
      <c r="M15" s="23">
        <f t="shared" si="5"/>
        <v>0.2</v>
      </c>
      <c r="N15" s="4" t="str">
        <f t="shared" si="6"/>
        <v/>
      </c>
    </row>
    <row r="16" spans="1:14">
      <c r="A16" s="17">
        <v>7</v>
      </c>
      <c r="B16" s="30">
        <v>7</v>
      </c>
      <c r="C16" s="18">
        <v>12</v>
      </c>
      <c r="D16" s="18">
        <v>12</v>
      </c>
      <c r="E16" s="19">
        <f t="shared" si="0"/>
        <v>1</v>
      </c>
      <c r="F16" s="20">
        <f t="shared" si="1"/>
        <v>12</v>
      </c>
      <c r="G16" s="21">
        <f t="shared" si="2"/>
        <v>1</v>
      </c>
      <c r="H16" s="22">
        <f>'[1]7 класс'!L2</f>
        <v>1</v>
      </c>
      <c r="I16" s="23">
        <f t="shared" si="3"/>
        <v>8.3333333333333329E-2</v>
      </c>
      <c r="J16" s="22">
        <f>'[1]7 класс'!M2</f>
        <v>10</v>
      </c>
      <c r="K16" s="23">
        <f t="shared" si="4"/>
        <v>0.83333333333333337</v>
      </c>
      <c r="L16" s="22">
        <f>'[1]7 класс'!N2</f>
        <v>1</v>
      </c>
      <c r="M16" s="23">
        <f t="shared" si="5"/>
        <v>8.3333333333333329E-2</v>
      </c>
      <c r="N16" s="4" t="str">
        <f t="shared" si="6"/>
        <v/>
      </c>
    </row>
    <row r="17" spans="1:14">
      <c r="A17" s="17">
        <v>8</v>
      </c>
      <c r="B17" s="30">
        <v>8</v>
      </c>
      <c r="C17" s="18">
        <v>12</v>
      </c>
      <c r="D17" s="18">
        <v>12</v>
      </c>
      <c r="E17" s="19">
        <f t="shared" si="0"/>
        <v>1</v>
      </c>
      <c r="F17" s="20">
        <f t="shared" si="1"/>
        <v>12</v>
      </c>
      <c r="G17" s="21">
        <f t="shared" si="2"/>
        <v>1</v>
      </c>
      <c r="H17" s="22">
        <f>'[1]8 класс'!L2</f>
        <v>0</v>
      </c>
      <c r="I17" s="23">
        <f t="shared" si="3"/>
        <v>0</v>
      </c>
      <c r="J17" s="22">
        <f>'[1]8 класс'!M2</f>
        <v>10</v>
      </c>
      <c r="K17" s="23">
        <f t="shared" si="4"/>
        <v>0.83333333333333337</v>
      </c>
      <c r="L17" s="22">
        <f>'[1]8 класс'!N2</f>
        <v>2</v>
      </c>
      <c r="M17" s="23">
        <f t="shared" si="5"/>
        <v>0.16666666666666666</v>
      </c>
      <c r="N17" s="4" t="str">
        <f t="shared" si="6"/>
        <v/>
      </c>
    </row>
    <row r="18" spans="1:14">
      <c r="A18" s="17">
        <v>9</v>
      </c>
      <c r="B18" s="30">
        <v>9</v>
      </c>
      <c r="C18" s="18">
        <v>4</v>
      </c>
      <c r="D18" s="18">
        <v>4</v>
      </c>
      <c r="E18" s="19">
        <f t="shared" si="0"/>
        <v>1</v>
      </c>
      <c r="F18" s="20">
        <f t="shared" si="1"/>
        <v>4</v>
      </c>
      <c r="G18" s="21">
        <f t="shared" si="2"/>
        <v>1</v>
      </c>
      <c r="H18" s="22">
        <f>'[1]9 класс'!L2</f>
        <v>1</v>
      </c>
      <c r="I18" s="23">
        <f t="shared" si="3"/>
        <v>0.25</v>
      </c>
      <c r="J18" s="22">
        <f>'[1]9 класс'!M2</f>
        <v>2</v>
      </c>
      <c r="K18" s="23">
        <f t="shared" si="4"/>
        <v>0.5</v>
      </c>
      <c r="L18" s="22">
        <f>'[1]9 класс'!N2</f>
        <v>1</v>
      </c>
      <c r="M18" s="23">
        <f t="shared" si="5"/>
        <v>0.25</v>
      </c>
      <c r="N18" s="4" t="str">
        <f t="shared" si="6"/>
        <v/>
      </c>
    </row>
    <row r="19" spans="1:14">
      <c r="A19" s="17">
        <v>10</v>
      </c>
      <c r="B19" s="30">
        <v>10</v>
      </c>
      <c r="C19" s="18">
        <v>12</v>
      </c>
      <c r="D19" s="18">
        <v>12</v>
      </c>
      <c r="E19" s="19">
        <f t="shared" si="0"/>
        <v>1</v>
      </c>
      <c r="F19" s="20">
        <f t="shared" si="1"/>
        <v>12</v>
      </c>
      <c r="G19" s="21">
        <f t="shared" si="2"/>
        <v>1</v>
      </c>
      <c r="H19" s="22">
        <f>'[1]10 класс'!L2</f>
        <v>1</v>
      </c>
      <c r="I19" s="23">
        <f t="shared" si="3"/>
        <v>8.3333333333333329E-2</v>
      </c>
      <c r="J19" s="22">
        <f>'[1]10 класс'!M2</f>
        <v>8</v>
      </c>
      <c r="K19" s="23">
        <f t="shared" si="4"/>
        <v>0.66666666666666663</v>
      </c>
      <c r="L19" s="22">
        <f>'[1]10 класс'!N2</f>
        <v>3</v>
      </c>
      <c r="M19" s="23">
        <f t="shared" si="5"/>
        <v>0.25</v>
      </c>
      <c r="N19" s="4" t="str">
        <f t="shared" si="6"/>
        <v/>
      </c>
    </row>
    <row r="20" spans="1:14">
      <c r="A20" s="17">
        <v>11</v>
      </c>
      <c r="B20" s="30">
        <v>11</v>
      </c>
      <c r="C20" s="18">
        <v>5</v>
      </c>
      <c r="D20" s="18">
        <v>5</v>
      </c>
      <c r="E20" s="19">
        <f t="shared" si="0"/>
        <v>1</v>
      </c>
      <c r="F20" s="20">
        <f t="shared" si="1"/>
        <v>5</v>
      </c>
      <c r="G20" s="21">
        <f t="shared" si="2"/>
        <v>1</v>
      </c>
      <c r="H20" s="22">
        <f>'[1]11 класс'!L2</f>
        <v>0</v>
      </c>
      <c r="I20" s="23">
        <f t="shared" si="3"/>
        <v>0</v>
      </c>
      <c r="J20" s="22">
        <f>'[1]11 класс'!M2</f>
        <v>5</v>
      </c>
      <c r="K20" s="23">
        <f t="shared" si="4"/>
        <v>1</v>
      </c>
      <c r="L20" s="22">
        <f>'[1]11 класс'!N2</f>
        <v>0</v>
      </c>
      <c r="M20" s="23">
        <f t="shared" si="5"/>
        <v>0</v>
      </c>
      <c r="N20" s="4" t="str">
        <f t="shared" si="6"/>
        <v/>
      </c>
    </row>
    <row r="21" spans="1:14">
      <c r="A21" s="56" t="s">
        <v>8</v>
      </c>
      <c r="B21" s="57"/>
      <c r="C21" s="29">
        <f>SUM(C10:C20)</f>
        <v>124</v>
      </c>
      <c r="D21" s="24">
        <f>SUM(D10:D20)</f>
        <v>123</v>
      </c>
      <c r="E21" s="19">
        <f t="shared" si="0"/>
        <v>0.99193548387096775</v>
      </c>
      <c r="F21" s="24">
        <f>SUM(F10:F20)</f>
        <v>123</v>
      </c>
      <c r="G21" s="21">
        <f t="shared" si="2"/>
        <v>1</v>
      </c>
      <c r="H21" s="29">
        <f>SUM(H10:H20)</f>
        <v>14</v>
      </c>
      <c r="I21" s="23">
        <f t="shared" si="3"/>
        <v>0.11382113821138211</v>
      </c>
      <c r="J21" s="29">
        <f>SUM(J10:J20)</f>
        <v>80</v>
      </c>
      <c r="K21" s="23">
        <f t="shared" si="4"/>
        <v>0.65040650406504064</v>
      </c>
      <c r="L21" s="29">
        <f>SUM(L10:L20)</f>
        <v>29</v>
      </c>
      <c r="M21" s="23">
        <f t="shared" si="5"/>
        <v>0.23577235772357724</v>
      </c>
      <c r="N21" s="4" t="str">
        <f t="shared" si="6"/>
        <v/>
      </c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6">
    <mergeCell ref="A21:B21"/>
    <mergeCell ref="A1:N1"/>
    <mergeCell ref="A2:A9"/>
    <mergeCell ref="B2:B8"/>
    <mergeCell ref="C2:C8"/>
    <mergeCell ref="D2:E4"/>
    <mergeCell ref="F2:G4"/>
    <mergeCell ref="H2:M4"/>
    <mergeCell ref="N2:N8"/>
    <mergeCell ref="D5:D8"/>
    <mergeCell ref="E5:E8"/>
    <mergeCell ref="F5:F8"/>
    <mergeCell ref="G5:G8"/>
    <mergeCell ref="H5:I7"/>
    <mergeCell ref="J5:K7"/>
    <mergeCell ref="L5:M7"/>
  </mergeCells>
  <dataValidations count="6">
    <dataValidation type="whole" operator="lessThanOrEqual" allowBlank="1" showInputMessage="1" showErrorMessage="1" error="Количество обучающихся с основной группой здоровья не может превышать количество обучающихся в ОО" sqref="D10:D20">
      <formula1>C10</formula1>
    </dataValidation>
    <dataValidation type="whole" operator="lessThanOrEqual" allowBlank="1" showInputMessage="1" showErrorMessage="1" error="Количество сдавших тест не может превышать количество обучающихся с основной группой здоровья" sqref="F11:F20">
      <formula1>D11</formula1>
    </dataValidation>
    <dataValidation type="whole" operator="lessThanOrEqual" allowBlank="1" showInputMessage="1" showErrorMessage="1" error="Количество обучающихся с высоким уровнем физической подготовленности не может превышать количество обучающихся с основной группой здоровья" sqref="L10:L20">
      <formula1>D10</formula1>
    </dataValidation>
    <dataValidation type="whole" operator="lessThanOrEqual" showInputMessage="1" showErrorMessage="1" error="Количество сдавших тест не может превышать количество обучающихся с основной группой здоровья" sqref="F10">
      <formula1>D10</formula1>
    </dataValidation>
    <dataValidation type="whole" operator="lessThanOrEqual" allowBlank="1" showInputMessage="1" showErrorMessage="1" error="Количество обучающихся с низким уровнем физической подготовленности не может превышать количество обучающихся с основной группой здоровья" sqref="H10:H20">
      <formula1>D10</formula1>
    </dataValidation>
    <dataValidation type="whole" operator="lessThanOrEqual" allowBlank="1" showInputMessage="1" showErrorMessage="1" error="Количество обучающихся с средним уровнем физической подготовленности не может превышать количество обучающихся с основной группой здоровья" sqref="J10:J20">
      <formula1>D10</formula1>
    </dataValidation>
  </dataValidation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:N21"/>
  <sheetViews>
    <sheetView workbookViewId="0">
      <selection activeCell="F14" sqref="F14"/>
    </sheetView>
  </sheetViews>
  <sheetFormatPr defaultRowHeight="15"/>
  <cols>
    <col min="1" max="16384" width="9.140625" style="34"/>
  </cols>
  <sheetData>
    <row r="1" spans="1:14" ht="18.75">
      <c r="A1" s="58" t="s">
        <v>12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4">
      <c r="A2" s="60" t="s">
        <v>11</v>
      </c>
      <c r="B2" s="55" t="s">
        <v>4</v>
      </c>
      <c r="C2" s="55" t="s">
        <v>15</v>
      </c>
      <c r="D2" s="55" t="s">
        <v>0</v>
      </c>
      <c r="E2" s="55"/>
      <c r="F2" s="55" t="s">
        <v>3</v>
      </c>
      <c r="G2" s="55"/>
      <c r="H2" s="55" t="s">
        <v>10</v>
      </c>
      <c r="I2" s="55"/>
      <c r="J2" s="55"/>
      <c r="K2" s="55"/>
      <c r="L2" s="55"/>
      <c r="M2" s="55"/>
      <c r="N2" s="63" t="s">
        <v>13</v>
      </c>
    </row>
    <row r="3" spans="1:14">
      <c r="A3" s="61"/>
      <c r="B3" s="55"/>
      <c r="C3" s="55"/>
      <c r="D3" s="55"/>
      <c r="E3" s="55"/>
      <c r="F3" s="62"/>
      <c r="G3" s="62"/>
      <c r="H3" s="62"/>
      <c r="I3" s="62"/>
      <c r="J3" s="62"/>
      <c r="K3" s="62"/>
      <c r="L3" s="62"/>
      <c r="M3" s="62"/>
      <c r="N3" s="64"/>
    </row>
    <row r="4" spans="1:14">
      <c r="A4" s="61"/>
      <c r="B4" s="55"/>
      <c r="C4" s="55"/>
      <c r="D4" s="55"/>
      <c r="E4" s="55"/>
      <c r="F4" s="62"/>
      <c r="G4" s="62"/>
      <c r="H4" s="62"/>
      <c r="I4" s="62"/>
      <c r="J4" s="62"/>
      <c r="K4" s="62"/>
      <c r="L4" s="62"/>
      <c r="M4" s="62"/>
      <c r="N4" s="64"/>
    </row>
    <row r="5" spans="1:14">
      <c r="A5" s="61"/>
      <c r="B5" s="55"/>
      <c r="C5" s="55"/>
      <c r="D5" s="51" t="s">
        <v>1</v>
      </c>
      <c r="E5" s="51" t="s">
        <v>9</v>
      </c>
      <c r="F5" s="51" t="s">
        <v>1</v>
      </c>
      <c r="G5" s="53" t="s">
        <v>2</v>
      </c>
      <c r="H5" s="55" t="s">
        <v>7</v>
      </c>
      <c r="I5" s="55"/>
      <c r="J5" s="55" t="s">
        <v>6</v>
      </c>
      <c r="K5" s="55"/>
      <c r="L5" s="55" t="s">
        <v>5</v>
      </c>
      <c r="M5" s="55"/>
      <c r="N5" s="64"/>
    </row>
    <row r="6" spans="1:14">
      <c r="A6" s="61"/>
      <c r="B6" s="55"/>
      <c r="C6" s="55"/>
      <c r="D6" s="52"/>
      <c r="E6" s="52"/>
      <c r="F6" s="52"/>
      <c r="G6" s="54"/>
      <c r="H6" s="55"/>
      <c r="I6" s="55"/>
      <c r="J6" s="55"/>
      <c r="K6" s="55"/>
      <c r="L6" s="55"/>
      <c r="M6" s="55"/>
      <c r="N6" s="64"/>
    </row>
    <row r="7" spans="1:14">
      <c r="A7" s="61"/>
      <c r="B7" s="55"/>
      <c r="C7" s="55"/>
      <c r="D7" s="52"/>
      <c r="E7" s="52"/>
      <c r="F7" s="52"/>
      <c r="G7" s="54"/>
      <c r="H7" s="55"/>
      <c r="I7" s="55"/>
      <c r="J7" s="55"/>
      <c r="K7" s="55"/>
      <c r="L7" s="55"/>
      <c r="M7" s="55"/>
      <c r="N7" s="64"/>
    </row>
    <row r="8" spans="1:14">
      <c r="A8" s="61"/>
      <c r="B8" s="55"/>
      <c r="C8" s="55"/>
      <c r="D8" s="52"/>
      <c r="E8" s="52"/>
      <c r="F8" s="52"/>
      <c r="G8" s="54"/>
      <c r="H8" s="31" t="s">
        <v>1</v>
      </c>
      <c r="I8" s="31" t="s">
        <v>2</v>
      </c>
      <c r="J8" s="31" t="s">
        <v>1</v>
      </c>
      <c r="K8" s="31" t="s">
        <v>2</v>
      </c>
      <c r="L8" s="31" t="s">
        <v>1</v>
      </c>
      <c r="M8" s="31" t="s">
        <v>2</v>
      </c>
      <c r="N8" s="65"/>
    </row>
    <row r="9" spans="1:14">
      <c r="A9" s="57"/>
      <c r="B9" s="16">
        <v>1</v>
      </c>
      <c r="C9" s="16">
        <v>2</v>
      </c>
      <c r="D9" s="16">
        <v>3</v>
      </c>
      <c r="E9" s="16">
        <v>4</v>
      </c>
      <c r="F9" s="16">
        <v>5</v>
      </c>
      <c r="G9" s="16">
        <v>6</v>
      </c>
      <c r="H9" s="16">
        <v>7</v>
      </c>
      <c r="I9" s="16">
        <v>8</v>
      </c>
      <c r="J9" s="16">
        <v>9</v>
      </c>
      <c r="K9" s="16">
        <v>10</v>
      </c>
      <c r="L9" s="16">
        <v>11</v>
      </c>
      <c r="M9" s="16">
        <v>12</v>
      </c>
      <c r="N9" s="16">
        <v>13</v>
      </c>
    </row>
    <row r="10" spans="1:14">
      <c r="A10" s="17">
        <v>1</v>
      </c>
      <c r="B10" s="30">
        <v>1</v>
      </c>
      <c r="C10" s="18">
        <v>8</v>
      </c>
      <c r="D10" s="18">
        <v>8</v>
      </c>
      <c r="E10" s="19">
        <f>D10/C10</f>
        <v>1</v>
      </c>
      <c r="F10" s="20">
        <v>8</v>
      </c>
      <c r="G10" s="21">
        <f>F10/D10</f>
        <v>1</v>
      </c>
      <c r="H10" s="22">
        <f>'[27]1 класс'!J2</f>
        <v>0</v>
      </c>
      <c r="I10" s="23">
        <f>H10/F10</f>
        <v>0</v>
      </c>
      <c r="J10" s="22">
        <f>'[27]1 класс'!K2</f>
        <v>6</v>
      </c>
      <c r="K10" s="23">
        <f>J10/F10</f>
        <v>0.75</v>
      </c>
      <c r="L10" s="22">
        <f>'[27]1 класс'!L2</f>
        <v>2</v>
      </c>
      <c r="M10" s="23">
        <f>L10/F10</f>
        <v>0.25</v>
      </c>
      <c r="N10" s="33" t="s">
        <v>17</v>
      </c>
    </row>
    <row r="11" spans="1:14">
      <c r="A11" s="17">
        <v>2</v>
      </c>
      <c r="B11" s="30">
        <v>2</v>
      </c>
      <c r="C11" s="18">
        <v>9</v>
      </c>
      <c r="D11" s="18">
        <v>9</v>
      </c>
      <c r="E11" s="19">
        <f t="shared" ref="E11:E21" si="0">D11/C11</f>
        <v>1</v>
      </c>
      <c r="F11" s="20">
        <v>9</v>
      </c>
      <c r="G11" s="21">
        <f t="shared" ref="G11:G21" si="1">F11/D11</f>
        <v>1</v>
      </c>
      <c r="H11" s="22">
        <f>'[27]2 класс'!J2</f>
        <v>0</v>
      </c>
      <c r="I11" s="23">
        <f t="shared" ref="I11:I21" si="2">H11/F11</f>
        <v>0</v>
      </c>
      <c r="J11" s="22">
        <f>'[27]2 класс'!K2</f>
        <v>6</v>
      </c>
      <c r="K11" s="23">
        <f t="shared" ref="K11:K21" si="3">J11/F11</f>
        <v>0.66666666666666663</v>
      </c>
      <c r="L11" s="22">
        <f>'[27]2 класс'!L2</f>
        <v>3</v>
      </c>
      <c r="M11" s="23">
        <f t="shared" ref="M11:M21" si="4">L11/F11</f>
        <v>0.33333333333333331</v>
      </c>
      <c r="N11" s="33" t="s">
        <v>17</v>
      </c>
    </row>
    <row r="12" spans="1:14">
      <c r="A12" s="17">
        <v>3</v>
      </c>
      <c r="B12" s="30">
        <v>3</v>
      </c>
      <c r="C12" s="18">
        <v>6</v>
      </c>
      <c r="D12" s="18">
        <v>6</v>
      </c>
      <c r="E12" s="19">
        <f t="shared" si="0"/>
        <v>1</v>
      </c>
      <c r="F12" s="20">
        <v>6</v>
      </c>
      <c r="G12" s="21">
        <f t="shared" si="1"/>
        <v>1</v>
      </c>
      <c r="H12" s="22">
        <f>'[27]3 класс'!J2</f>
        <v>0</v>
      </c>
      <c r="I12" s="23">
        <f t="shared" si="2"/>
        <v>0</v>
      </c>
      <c r="J12" s="22">
        <f>'[27]3 класс'!K2</f>
        <v>5</v>
      </c>
      <c r="K12" s="23">
        <f t="shared" si="3"/>
        <v>0.83333333333333337</v>
      </c>
      <c r="L12" s="22">
        <f>'[27]3 класс'!L2</f>
        <v>1</v>
      </c>
      <c r="M12" s="23">
        <f t="shared" si="4"/>
        <v>0.16666666666666666</v>
      </c>
      <c r="N12" s="33" t="s">
        <v>17</v>
      </c>
    </row>
    <row r="13" spans="1:14">
      <c r="A13" s="17">
        <v>4</v>
      </c>
      <c r="B13" s="30">
        <v>4</v>
      </c>
      <c r="C13" s="18">
        <v>10</v>
      </c>
      <c r="D13" s="18">
        <v>10</v>
      </c>
      <c r="E13" s="19">
        <f t="shared" si="0"/>
        <v>1</v>
      </c>
      <c r="F13" s="20">
        <v>10</v>
      </c>
      <c r="G13" s="21">
        <f t="shared" si="1"/>
        <v>1</v>
      </c>
      <c r="H13" s="22">
        <f>'[27]4 класс'!K2</f>
        <v>0</v>
      </c>
      <c r="I13" s="23">
        <f t="shared" si="2"/>
        <v>0</v>
      </c>
      <c r="J13" s="22">
        <f>'[27]4 класс'!L2</f>
        <v>5</v>
      </c>
      <c r="K13" s="23">
        <f t="shared" si="3"/>
        <v>0.5</v>
      </c>
      <c r="L13" s="22">
        <f>'[27]4 класс'!M2</f>
        <v>5</v>
      </c>
      <c r="M13" s="23">
        <f t="shared" si="4"/>
        <v>0.5</v>
      </c>
      <c r="N13" s="33" t="s">
        <v>17</v>
      </c>
    </row>
    <row r="14" spans="1:14">
      <c r="A14" s="17">
        <v>5</v>
      </c>
      <c r="B14" s="30">
        <v>5</v>
      </c>
      <c r="C14" s="18">
        <v>5</v>
      </c>
      <c r="D14" s="18">
        <v>5</v>
      </c>
      <c r="E14" s="19">
        <f t="shared" si="0"/>
        <v>1</v>
      </c>
      <c r="F14" s="20">
        <v>5</v>
      </c>
      <c r="G14" s="21">
        <f t="shared" si="1"/>
        <v>1</v>
      </c>
      <c r="H14" s="22">
        <f>'[27]5 класс'!L2</f>
        <v>1</v>
      </c>
      <c r="I14" s="23">
        <f t="shared" si="2"/>
        <v>0.2</v>
      </c>
      <c r="J14" s="22">
        <f>'[27]5 класс'!M2</f>
        <v>2</v>
      </c>
      <c r="K14" s="23">
        <f t="shared" si="3"/>
        <v>0.4</v>
      </c>
      <c r="L14" s="22">
        <f>'[27]5 класс'!N2</f>
        <v>2</v>
      </c>
      <c r="M14" s="23">
        <f t="shared" si="4"/>
        <v>0.4</v>
      </c>
      <c r="N14" s="33" t="s">
        <v>17</v>
      </c>
    </row>
    <row r="15" spans="1:14">
      <c r="A15" s="17">
        <v>6</v>
      </c>
      <c r="B15" s="30">
        <v>6</v>
      </c>
      <c r="C15" s="18">
        <v>9</v>
      </c>
      <c r="D15" s="18">
        <v>9</v>
      </c>
      <c r="E15" s="19">
        <f t="shared" si="0"/>
        <v>1</v>
      </c>
      <c r="F15" s="20">
        <v>9</v>
      </c>
      <c r="G15" s="21">
        <f t="shared" si="1"/>
        <v>1</v>
      </c>
      <c r="H15" s="22">
        <f>'[27]6 класс'!L2</f>
        <v>1</v>
      </c>
      <c r="I15" s="23">
        <f t="shared" si="2"/>
        <v>0.1111111111111111</v>
      </c>
      <c r="J15" s="22">
        <f>'[27]6 класс'!M2</f>
        <v>3</v>
      </c>
      <c r="K15" s="23">
        <f t="shared" si="3"/>
        <v>0.33333333333333331</v>
      </c>
      <c r="L15" s="22">
        <f>'[27]6 класс'!N2</f>
        <v>5</v>
      </c>
      <c r="M15" s="23">
        <f t="shared" si="4"/>
        <v>0.55555555555555558</v>
      </c>
      <c r="N15" s="33" t="s">
        <v>17</v>
      </c>
    </row>
    <row r="16" spans="1:14">
      <c r="A16" s="17">
        <v>7</v>
      </c>
      <c r="B16" s="30">
        <v>7</v>
      </c>
      <c r="C16" s="18">
        <v>5</v>
      </c>
      <c r="D16" s="18">
        <v>5</v>
      </c>
      <c r="E16" s="19">
        <f t="shared" si="0"/>
        <v>1</v>
      </c>
      <c r="F16" s="20">
        <v>5</v>
      </c>
      <c r="G16" s="21">
        <f t="shared" si="1"/>
        <v>1</v>
      </c>
      <c r="H16" s="22">
        <f>'[27]7 класс'!L2</f>
        <v>0</v>
      </c>
      <c r="I16" s="23">
        <f t="shared" si="2"/>
        <v>0</v>
      </c>
      <c r="J16" s="22">
        <f>'[27]7 класс'!M2</f>
        <v>3</v>
      </c>
      <c r="K16" s="23">
        <f t="shared" si="3"/>
        <v>0.6</v>
      </c>
      <c r="L16" s="22">
        <f>'[27]7 класс'!N2</f>
        <v>2</v>
      </c>
      <c r="M16" s="23">
        <f t="shared" si="4"/>
        <v>0.4</v>
      </c>
      <c r="N16" s="33" t="s">
        <v>17</v>
      </c>
    </row>
    <row r="17" spans="1:14">
      <c r="A17" s="17">
        <v>8</v>
      </c>
      <c r="B17" s="30">
        <v>8</v>
      </c>
      <c r="C17" s="18">
        <v>4</v>
      </c>
      <c r="D17" s="18">
        <v>4</v>
      </c>
      <c r="E17" s="19">
        <f t="shared" si="0"/>
        <v>1</v>
      </c>
      <c r="F17" s="20">
        <v>4</v>
      </c>
      <c r="G17" s="21">
        <f t="shared" si="1"/>
        <v>1</v>
      </c>
      <c r="H17" s="22">
        <f>'[27]8 класс'!L2</f>
        <v>0</v>
      </c>
      <c r="I17" s="23">
        <f t="shared" si="2"/>
        <v>0</v>
      </c>
      <c r="J17" s="22">
        <f>'[27]8 класс'!M2</f>
        <v>1</v>
      </c>
      <c r="K17" s="23">
        <f t="shared" si="3"/>
        <v>0.25</v>
      </c>
      <c r="L17" s="22">
        <f>'[27]8 класс'!N2</f>
        <v>3</v>
      </c>
      <c r="M17" s="23">
        <f t="shared" si="4"/>
        <v>0.75</v>
      </c>
      <c r="N17" s="33" t="s">
        <v>17</v>
      </c>
    </row>
    <row r="18" spans="1:14">
      <c r="A18" s="17">
        <v>9</v>
      </c>
      <c r="B18" s="30">
        <v>9</v>
      </c>
      <c r="C18" s="18">
        <v>3</v>
      </c>
      <c r="D18" s="18">
        <v>3</v>
      </c>
      <c r="E18" s="19">
        <f t="shared" si="0"/>
        <v>1</v>
      </c>
      <c r="F18" s="20">
        <v>3</v>
      </c>
      <c r="G18" s="21">
        <f t="shared" si="1"/>
        <v>1</v>
      </c>
      <c r="H18" s="22">
        <f>'[27]9 класс'!L2</f>
        <v>0</v>
      </c>
      <c r="I18" s="23">
        <f t="shared" si="2"/>
        <v>0</v>
      </c>
      <c r="J18" s="22">
        <f>'[27]9 класс'!M2</f>
        <v>0</v>
      </c>
      <c r="K18" s="23">
        <f t="shared" si="3"/>
        <v>0</v>
      </c>
      <c r="L18" s="22">
        <f>'[27]9 класс'!N2</f>
        <v>3</v>
      </c>
      <c r="M18" s="23">
        <f t="shared" si="4"/>
        <v>1</v>
      </c>
      <c r="N18" s="33" t="s">
        <v>17</v>
      </c>
    </row>
    <row r="19" spans="1:14">
      <c r="A19" s="17">
        <v>10</v>
      </c>
      <c r="B19" s="30">
        <v>10</v>
      </c>
      <c r="C19" s="18"/>
      <c r="D19" s="18"/>
      <c r="E19" s="19" t="e">
        <f t="shared" si="0"/>
        <v>#DIV/0!</v>
      </c>
      <c r="F19" s="20">
        <v>0</v>
      </c>
      <c r="G19" s="21" t="e">
        <f t="shared" si="1"/>
        <v>#DIV/0!</v>
      </c>
      <c r="H19" s="22">
        <f>'[27]10 класс'!L2</f>
        <v>0</v>
      </c>
      <c r="I19" s="23" t="e">
        <f t="shared" si="2"/>
        <v>#DIV/0!</v>
      </c>
      <c r="J19" s="22">
        <f>'[27]10 класс'!M2</f>
        <v>0</v>
      </c>
      <c r="K19" s="23" t="e">
        <f t="shared" si="3"/>
        <v>#DIV/0!</v>
      </c>
      <c r="L19" s="22">
        <f>'[27]10 класс'!N2</f>
        <v>0</v>
      </c>
      <c r="M19" s="23" t="e">
        <f t="shared" si="4"/>
        <v>#DIV/0!</v>
      </c>
      <c r="N19" s="33" t="s">
        <v>17</v>
      </c>
    </row>
    <row r="20" spans="1:14">
      <c r="A20" s="17">
        <v>11</v>
      </c>
      <c r="B20" s="30">
        <v>11</v>
      </c>
      <c r="C20" s="18"/>
      <c r="D20" s="18"/>
      <c r="E20" s="19" t="e">
        <f t="shared" si="0"/>
        <v>#DIV/0!</v>
      </c>
      <c r="F20" s="20">
        <v>0</v>
      </c>
      <c r="G20" s="21" t="e">
        <f t="shared" si="1"/>
        <v>#DIV/0!</v>
      </c>
      <c r="H20" s="22">
        <f>'[27]11 класс'!L2</f>
        <v>0</v>
      </c>
      <c r="I20" s="23" t="e">
        <f t="shared" si="2"/>
        <v>#DIV/0!</v>
      </c>
      <c r="J20" s="22">
        <f>'[27]11 класс'!M2</f>
        <v>0</v>
      </c>
      <c r="K20" s="23" t="e">
        <f t="shared" si="3"/>
        <v>#DIV/0!</v>
      </c>
      <c r="L20" s="22">
        <f>'[27]11 класс'!N2</f>
        <v>0</v>
      </c>
      <c r="M20" s="23" t="e">
        <f t="shared" si="4"/>
        <v>#DIV/0!</v>
      </c>
      <c r="N20" s="33" t="s">
        <v>17</v>
      </c>
    </row>
    <row r="21" spans="1:14">
      <c r="A21" s="56" t="s">
        <v>8</v>
      </c>
      <c r="B21" s="57"/>
      <c r="C21" s="29">
        <f>SUM(C10:C20)</f>
        <v>59</v>
      </c>
      <c r="D21" s="24">
        <f>SUM(D10:D20)</f>
        <v>59</v>
      </c>
      <c r="E21" s="19">
        <f t="shared" si="0"/>
        <v>1</v>
      </c>
      <c r="F21" s="24">
        <f>SUM(F10:F20)</f>
        <v>59</v>
      </c>
      <c r="G21" s="21">
        <f t="shared" si="1"/>
        <v>1</v>
      </c>
      <c r="H21" s="29">
        <f>SUM(H10:H20)</f>
        <v>2</v>
      </c>
      <c r="I21" s="23">
        <f t="shared" si="2"/>
        <v>3.3898305084745763E-2</v>
      </c>
      <c r="J21" s="29">
        <f>SUM(J10:J20)</f>
        <v>31</v>
      </c>
      <c r="K21" s="23">
        <f t="shared" si="3"/>
        <v>0.52542372881355937</v>
      </c>
      <c r="L21" s="29">
        <f>SUM(L10:L20)</f>
        <v>26</v>
      </c>
      <c r="M21" s="23">
        <f t="shared" si="4"/>
        <v>0.44067796610169491</v>
      </c>
      <c r="N21" s="33" t="s">
        <v>17</v>
      </c>
    </row>
  </sheetData>
  <mergeCells count="16">
    <mergeCell ref="A21:B21"/>
    <mergeCell ref="A1:N1"/>
    <mergeCell ref="A2:A9"/>
    <mergeCell ref="B2:B8"/>
    <mergeCell ref="C2:C8"/>
    <mergeCell ref="D2:E4"/>
    <mergeCell ref="F2:G4"/>
    <mergeCell ref="H2:M4"/>
    <mergeCell ref="N2:N8"/>
    <mergeCell ref="D5:D8"/>
    <mergeCell ref="E5:E8"/>
    <mergeCell ref="F5:F8"/>
    <mergeCell ref="G5:G8"/>
    <mergeCell ref="H5:I7"/>
    <mergeCell ref="J5:K7"/>
    <mergeCell ref="L5:M7"/>
  </mergeCells>
  <dataValidations count="6">
    <dataValidation type="whole" operator="lessThanOrEqual" allowBlank="1" showInputMessage="1" showErrorMessage="1" error="Количество обучающихся с средним уровнем физической подготовленности не может превышать количество обучающихся с основной группой здоровья" sqref="J10:J20">
      <formula1>D10</formula1>
    </dataValidation>
    <dataValidation type="whole" operator="lessThanOrEqual" allowBlank="1" showInputMessage="1" showErrorMessage="1" error="Количество обучающихся с низким уровнем физической подготовленности не может превышать количество обучающихся с основной группой здоровья" sqref="H10:H20">
      <formula1>D10</formula1>
    </dataValidation>
    <dataValidation type="whole" operator="lessThanOrEqual" showInputMessage="1" showErrorMessage="1" error="Количество сдавших тест не может превышать количество обучающихся с основной группой здоровья" sqref="F10">
      <formula1>D10</formula1>
    </dataValidation>
    <dataValidation type="whole" operator="lessThanOrEqual" allowBlank="1" showInputMessage="1" showErrorMessage="1" error="Количество обучающихся с высоким уровнем физической подготовленности не может превышать количество обучающихся с основной группой здоровья" sqref="L10:L20">
      <formula1>D10</formula1>
    </dataValidation>
    <dataValidation type="whole" operator="lessThanOrEqual" allowBlank="1" showInputMessage="1" showErrorMessage="1" error="Количество сдавших тест не может превышать количество обучающихся с основной группой здоровья" sqref="F11:F20">
      <formula1>D11</formula1>
    </dataValidation>
    <dataValidation type="whole" operator="lessThanOrEqual" allowBlank="1" showInputMessage="1" showErrorMessage="1" error="Количество обучающихся с основной группой здоровья не может превышать количество обучающихся в ОО" sqref="D10:D20">
      <formula1>C10</formula1>
    </dataValidation>
  </dataValidation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sheetPr>
    <tabColor rgb="FF0070C0"/>
  </sheetPr>
  <dimension ref="A1:N21"/>
  <sheetViews>
    <sheetView workbookViewId="0">
      <pane ySplit="9" topLeftCell="A10" activePane="bottomLeft" state="frozen"/>
      <selection pane="bottomLeft" activeCell="D18" sqref="D18"/>
    </sheetView>
  </sheetViews>
  <sheetFormatPr defaultColWidth="9.140625" defaultRowHeight="15"/>
  <cols>
    <col min="1" max="2" width="9.140625" style="15"/>
    <col min="3" max="3" width="18.85546875" style="15" customWidth="1"/>
    <col min="4" max="4" width="9.140625" style="15"/>
    <col min="5" max="5" width="16" style="15" customWidth="1"/>
    <col min="6" max="6" width="9.140625" style="15"/>
    <col min="7" max="7" width="12" style="25" customWidth="1"/>
    <col min="8" max="8" width="9" style="15" customWidth="1"/>
    <col min="9" max="9" width="11.28515625" style="15" customWidth="1"/>
    <col min="10" max="13" width="9.140625" style="15"/>
    <col min="14" max="14" width="12.28515625" style="15" customWidth="1"/>
    <col min="15" max="16384" width="9.140625" style="15"/>
  </cols>
  <sheetData>
    <row r="1" spans="1:14" ht="78" customHeight="1">
      <c r="A1" s="58" t="s">
        <v>12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4" ht="15" customHeight="1">
      <c r="A2" s="60" t="s">
        <v>11</v>
      </c>
      <c r="B2" s="55" t="s">
        <v>4</v>
      </c>
      <c r="C2" s="55" t="s">
        <v>15</v>
      </c>
      <c r="D2" s="55" t="s">
        <v>0</v>
      </c>
      <c r="E2" s="55"/>
      <c r="F2" s="55" t="s">
        <v>3</v>
      </c>
      <c r="G2" s="55"/>
      <c r="H2" s="55" t="s">
        <v>10</v>
      </c>
      <c r="I2" s="55"/>
      <c r="J2" s="55"/>
      <c r="K2" s="55"/>
      <c r="L2" s="55"/>
      <c r="M2" s="55"/>
      <c r="N2" s="63" t="s">
        <v>13</v>
      </c>
    </row>
    <row r="3" spans="1:14" ht="15" customHeight="1">
      <c r="A3" s="61"/>
      <c r="B3" s="55"/>
      <c r="C3" s="55"/>
      <c r="D3" s="55"/>
      <c r="E3" s="55"/>
      <c r="F3" s="62"/>
      <c r="G3" s="62"/>
      <c r="H3" s="62"/>
      <c r="I3" s="62"/>
      <c r="J3" s="62"/>
      <c r="K3" s="62"/>
      <c r="L3" s="62"/>
      <c r="M3" s="62"/>
      <c r="N3" s="64"/>
    </row>
    <row r="4" spans="1:14" ht="87" customHeight="1">
      <c r="A4" s="61"/>
      <c r="B4" s="55"/>
      <c r="C4" s="55"/>
      <c r="D4" s="55"/>
      <c r="E4" s="55"/>
      <c r="F4" s="62"/>
      <c r="G4" s="62"/>
      <c r="H4" s="62"/>
      <c r="I4" s="62"/>
      <c r="J4" s="62"/>
      <c r="K4" s="62"/>
      <c r="L4" s="62"/>
      <c r="M4" s="62"/>
      <c r="N4" s="64"/>
    </row>
    <row r="5" spans="1:14" ht="51" customHeight="1">
      <c r="A5" s="61"/>
      <c r="B5" s="55"/>
      <c r="C5" s="55"/>
      <c r="D5" s="51" t="s">
        <v>1</v>
      </c>
      <c r="E5" s="51" t="s">
        <v>9</v>
      </c>
      <c r="F5" s="51" t="s">
        <v>1</v>
      </c>
      <c r="G5" s="53" t="s">
        <v>2</v>
      </c>
      <c r="H5" s="55" t="s">
        <v>7</v>
      </c>
      <c r="I5" s="55"/>
      <c r="J5" s="55" t="s">
        <v>6</v>
      </c>
      <c r="K5" s="55"/>
      <c r="L5" s="55" t="s">
        <v>5</v>
      </c>
      <c r="M5" s="55"/>
      <c r="N5" s="64"/>
    </row>
    <row r="6" spans="1:14">
      <c r="A6" s="61"/>
      <c r="B6" s="55"/>
      <c r="C6" s="55"/>
      <c r="D6" s="52"/>
      <c r="E6" s="52"/>
      <c r="F6" s="52"/>
      <c r="G6" s="54"/>
      <c r="H6" s="55"/>
      <c r="I6" s="55"/>
      <c r="J6" s="55"/>
      <c r="K6" s="55"/>
      <c r="L6" s="55"/>
      <c r="M6" s="55"/>
      <c r="N6" s="64"/>
    </row>
    <row r="7" spans="1:14">
      <c r="A7" s="61"/>
      <c r="B7" s="55"/>
      <c r="C7" s="55"/>
      <c r="D7" s="52"/>
      <c r="E7" s="52"/>
      <c r="F7" s="52"/>
      <c r="G7" s="54"/>
      <c r="H7" s="55"/>
      <c r="I7" s="55"/>
      <c r="J7" s="55"/>
      <c r="K7" s="55"/>
      <c r="L7" s="55"/>
      <c r="M7" s="55"/>
      <c r="N7" s="64"/>
    </row>
    <row r="8" spans="1:14">
      <c r="A8" s="61"/>
      <c r="B8" s="55"/>
      <c r="C8" s="55"/>
      <c r="D8" s="52"/>
      <c r="E8" s="52"/>
      <c r="F8" s="52"/>
      <c r="G8" s="54"/>
      <c r="H8" s="31" t="s">
        <v>1</v>
      </c>
      <c r="I8" s="31" t="s">
        <v>2</v>
      </c>
      <c r="J8" s="31" t="s">
        <v>1</v>
      </c>
      <c r="K8" s="31" t="s">
        <v>2</v>
      </c>
      <c r="L8" s="31" t="s">
        <v>1</v>
      </c>
      <c r="M8" s="31" t="s">
        <v>2</v>
      </c>
      <c r="N8" s="65"/>
    </row>
    <row r="9" spans="1:14">
      <c r="A9" s="57"/>
      <c r="B9" s="16">
        <v>1</v>
      </c>
      <c r="C9" s="16">
        <v>2</v>
      </c>
      <c r="D9" s="16">
        <v>3</v>
      </c>
      <c r="E9" s="16">
        <v>4</v>
      </c>
      <c r="F9" s="16">
        <v>5</v>
      </c>
      <c r="G9" s="16">
        <v>6</v>
      </c>
      <c r="H9" s="16">
        <v>7</v>
      </c>
      <c r="I9" s="16">
        <v>8</v>
      </c>
      <c r="J9" s="16">
        <v>9</v>
      </c>
      <c r="K9" s="16">
        <v>10</v>
      </c>
      <c r="L9" s="16">
        <v>11</v>
      </c>
      <c r="M9" s="16">
        <v>12</v>
      </c>
      <c r="N9" s="16">
        <v>13</v>
      </c>
    </row>
    <row r="10" spans="1:14">
      <c r="A10" s="17">
        <v>1</v>
      </c>
      <c r="B10" s="30">
        <v>1</v>
      </c>
      <c r="C10" s="18">
        <v>6</v>
      </c>
      <c r="D10" s="18">
        <v>6</v>
      </c>
      <c r="E10" s="19">
        <f>D10/C10</f>
        <v>1</v>
      </c>
      <c r="F10" s="20">
        <f>SUM(H10+J10+L10)</f>
        <v>6</v>
      </c>
      <c r="G10" s="21">
        <f>F10/D10</f>
        <v>1</v>
      </c>
      <c r="H10" s="22">
        <f>'[28]1 класс'!J2</f>
        <v>0</v>
      </c>
      <c r="I10" s="23">
        <f>H10/F10</f>
        <v>0</v>
      </c>
      <c r="J10" s="22">
        <f>'[28]1 класс'!K2</f>
        <v>4</v>
      </c>
      <c r="K10" s="23">
        <f>J10/F10</f>
        <v>0.66666666666666663</v>
      </c>
      <c r="L10" s="22">
        <f>'[28]1 класс'!L2</f>
        <v>2</v>
      </c>
      <c r="M10" s="23">
        <f>L10/F10</f>
        <v>0.33333333333333331</v>
      </c>
      <c r="N10" s="4" t="str">
        <f>IF((H10+J10+L10)&gt;D10,"ОШИБКА","")</f>
        <v/>
      </c>
    </row>
    <row r="11" spans="1:14">
      <c r="A11" s="17">
        <v>2</v>
      </c>
      <c r="B11" s="30">
        <v>2</v>
      </c>
      <c r="C11" s="18">
        <v>7</v>
      </c>
      <c r="D11" s="18">
        <v>7</v>
      </c>
      <c r="E11" s="19">
        <f t="shared" ref="E11:E21" si="0">D11/C11</f>
        <v>1</v>
      </c>
      <c r="F11" s="20">
        <f t="shared" ref="F11:F20" si="1">SUM(H11+J11+L11)</f>
        <v>7</v>
      </c>
      <c r="G11" s="21">
        <f t="shared" ref="G11:G21" si="2">F11/D11</f>
        <v>1</v>
      </c>
      <c r="H11" s="22">
        <f>'[28]2 класс'!J2</f>
        <v>0</v>
      </c>
      <c r="I11" s="23">
        <f t="shared" ref="I11:I21" si="3">H11/F11</f>
        <v>0</v>
      </c>
      <c r="J11" s="22">
        <f>'[28]2 класс'!K2</f>
        <v>5</v>
      </c>
      <c r="K11" s="23">
        <f t="shared" ref="K11:K21" si="4">J11/F11</f>
        <v>0.7142857142857143</v>
      </c>
      <c r="L11" s="22">
        <f>'[28]2 класс'!L2</f>
        <v>2</v>
      </c>
      <c r="M11" s="23">
        <f t="shared" ref="M11:M21" si="5">L11/F11</f>
        <v>0.2857142857142857</v>
      </c>
      <c r="N11" s="4" t="str">
        <f t="shared" ref="N11:N21" si="6">IF((H11+J11+L11)&gt;D11,"ОШИБКА","")</f>
        <v/>
      </c>
    </row>
    <row r="12" spans="1:14">
      <c r="A12" s="17">
        <v>3</v>
      </c>
      <c r="B12" s="30">
        <v>3</v>
      </c>
      <c r="C12" s="18">
        <v>11</v>
      </c>
      <c r="D12" s="18">
        <v>11</v>
      </c>
      <c r="E12" s="19">
        <f t="shared" si="0"/>
        <v>1</v>
      </c>
      <c r="F12" s="20">
        <f t="shared" si="1"/>
        <v>11</v>
      </c>
      <c r="G12" s="21">
        <f t="shared" si="2"/>
        <v>1</v>
      </c>
      <c r="H12" s="22">
        <f>'[28]3 класс'!J2</f>
        <v>1</v>
      </c>
      <c r="I12" s="23">
        <f t="shared" si="3"/>
        <v>9.0909090909090912E-2</v>
      </c>
      <c r="J12" s="22">
        <f>'[28]3 класс'!K2</f>
        <v>9</v>
      </c>
      <c r="K12" s="23">
        <f t="shared" si="4"/>
        <v>0.81818181818181823</v>
      </c>
      <c r="L12" s="22">
        <f>'[28]3 класс'!L2</f>
        <v>1</v>
      </c>
      <c r="M12" s="23">
        <f t="shared" si="5"/>
        <v>9.0909090909090912E-2</v>
      </c>
      <c r="N12" s="4" t="str">
        <f t="shared" si="6"/>
        <v/>
      </c>
    </row>
    <row r="13" spans="1:14">
      <c r="A13" s="17">
        <v>4</v>
      </c>
      <c r="B13" s="30">
        <v>4</v>
      </c>
      <c r="C13" s="18">
        <v>7</v>
      </c>
      <c r="D13" s="18">
        <v>7</v>
      </c>
      <c r="E13" s="19">
        <f t="shared" si="0"/>
        <v>1</v>
      </c>
      <c r="F13" s="20">
        <f t="shared" si="1"/>
        <v>7</v>
      </c>
      <c r="G13" s="21">
        <f t="shared" si="2"/>
        <v>1</v>
      </c>
      <c r="H13" s="22">
        <f>'[28]4 класс'!K2</f>
        <v>2</v>
      </c>
      <c r="I13" s="23">
        <f t="shared" si="3"/>
        <v>0.2857142857142857</v>
      </c>
      <c r="J13" s="22">
        <f>'[28]4 класс'!L2</f>
        <v>4</v>
      </c>
      <c r="K13" s="23">
        <f t="shared" si="4"/>
        <v>0.5714285714285714</v>
      </c>
      <c r="L13" s="22">
        <f>'[28]4 класс'!M2</f>
        <v>1</v>
      </c>
      <c r="M13" s="23">
        <f t="shared" si="5"/>
        <v>0.14285714285714285</v>
      </c>
      <c r="N13" s="4" t="str">
        <f t="shared" si="6"/>
        <v/>
      </c>
    </row>
    <row r="14" spans="1:14">
      <c r="A14" s="17">
        <v>5</v>
      </c>
      <c r="B14" s="30">
        <v>5</v>
      </c>
      <c r="C14" s="18">
        <v>3</v>
      </c>
      <c r="D14" s="18">
        <v>3</v>
      </c>
      <c r="E14" s="19">
        <f t="shared" si="0"/>
        <v>1</v>
      </c>
      <c r="F14" s="20">
        <f t="shared" si="1"/>
        <v>3</v>
      </c>
      <c r="G14" s="21">
        <f t="shared" si="2"/>
        <v>1</v>
      </c>
      <c r="H14" s="22">
        <f>'[28]5 класс'!L2</f>
        <v>0</v>
      </c>
      <c r="I14" s="23">
        <f t="shared" si="3"/>
        <v>0</v>
      </c>
      <c r="J14" s="22">
        <f>'[28]5 класс'!M2</f>
        <v>2</v>
      </c>
      <c r="K14" s="23">
        <f t="shared" si="4"/>
        <v>0.66666666666666663</v>
      </c>
      <c r="L14" s="22">
        <f>'[28]5 класс'!N2</f>
        <v>1</v>
      </c>
      <c r="M14" s="23">
        <f t="shared" si="5"/>
        <v>0.33333333333333331</v>
      </c>
      <c r="N14" s="4" t="str">
        <f t="shared" si="6"/>
        <v/>
      </c>
    </row>
    <row r="15" spans="1:14">
      <c r="A15" s="17">
        <v>6</v>
      </c>
      <c r="B15" s="30">
        <v>6</v>
      </c>
      <c r="C15" s="18">
        <v>9</v>
      </c>
      <c r="D15" s="18">
        <v>9</v>
      </c>
      <c r="E15" s="19">
        <f t="shared" si="0"/>
        <v>1</v>
      </c>
      <c r="F15" s="20">
        <f t="shared" si="1"/>
        <v>9</v>
      </c>
      <c r="G15" s="21">
        <f t="shared" si="2"/>
        <v>1</v>
      </c>
      <c r="H15" s="22">
        <f>'[28]6 класс'!L2</f>
        <v>1</v>
      </c>
      <c r="I15" s="23">
        <f t="shared" si="3"/>
        <v>0.1111111111111111</v>
      </c>
      <c r="J15" s="22">
        <f>'[28]6 класс'!M2</f>
        <v>6</v>
      </c>
      <c r="K15" s="23">
        <f t="shared" si="4"/>
        <v>0.66666666666666663</v>
      </c>
      <c r="L15" s="22">
        <f>'[28]6 класс'!N2</f>
        <v>2</v>
      </c>
      <c r="M15" s="23">
        <f t="shared" si="5"/>
        <v>0.22222222222222221</v>
      </c>
      <c r="N15" s="4" t="str">
        <f t="shared" si="6"/>
        <v/>
      </c>
    </row>
    <row r="16" spans="1:14">
      <c r="A16" s="17">
        <v>7</v>
      </c>
      <c r="B16" s="30">
        <v>7</v>
      </c>
      <c r="C16" s="18">
        <v>5</v>
      </c>
      <c r="D16" s="18">
        <v>5</v>
      </c>
      <c r="E16" s="19">
        <f t="shared" si="0"/>
        <v>1</v>
      </c>
      <c r="F16" s="20">
        <f t="shared" si="1"/>
        <v>5</v>
      </c>
      <c r="G16" s="21">
        <f t="shared" si="2"/>
        <v>1</v>
      </c>
      <c r="H16" s="22">
        <f>'[28]7 класс'!L2</f>
        <v>0</v>
      </c>
      <c r="I16" s="23">
        <f t="shared" si="3"/>
        <v>0</v>
      </c>
      <c r="J16" s="22">
        <f>'[28]7 класс'!M2</f>
        <v>3</v>
      </c>
      <c r="K16" s="23">
        <f t="shared" si="4"/>
        <v>0.6</v>
      </c>
      <c r="L16" s="22">
        <f>'[28]7 класс'!N2</f>
        <v>2</v>
      </c>
      <c r="M16" s="23">
        <f t="shared" si="5"/>
        <v>0.4</v>
      </c>
      <c r="N16" s="4" t="str">
        <f t="shared" si="6"/>
        <v/>
      </c>
    </row>
    <row r="17" spans="1:14">
      <c r="A17" s="17">
        <v>8</v>
      </c>
      <c r="B17" s="30">
        <v>8</v>
      </c>
      <c r="C17" s="18">
        <v>9</v>
      </c>
      <c r="D17" s="18">
        <v>9</v>
      </c>
      <c r="E17" s="19">
        <f t="shared" si="0"/>
        <v>1</v>
      </c>
      <c r="F17" s="20">
        <f t="shared" si="1"/>
        <v>9</v>
      </c>
      <c r="G17" s="21">
        <f t="shared" si="2"/>
        <v>1</v>
      </c>
      <c r="H17" s="22">
        <f>'[28]8 класс'!L2</f>
        <v>1</v>
      </c>
      <c r="I17" s="23">
        <f t="shared" si="3"/>
        <v>0.1111111111111111</v>
      </c>
      <c r="J17" s="22">
        <f>'[28]8 класс'!M2</f>
        <v>6</v>
      </c>
      <c r="K17" s="23">
        <f t="shared" si="4"/>
        <v>0.66666666666666663</v>
      </c>
      <c r="L17" s="22">
        <f>'[28]8 класс'!N2</f>
        <v>2</v>
      </c>
      <c r="M17" s="23">
        <f t="shared" si="5"/>
        <v>0.22222222222222221</v>
      </c>
      <c r="N17" s="4" t="str">
        <f t="shared" si="6"/>
        <v/>
      </c>
    </row>
    <row r="18" spans="1:14">
      <c r="A18" s="17">
        <v>9</v>
      </c>
      <c r="B18" s="30">
        <v>9</v>
      </c>
      <c r="C18" s="18">
        <v>9</v>
      </c>
      <c r="D18" s="18">
        <v>9</v>
      </c>
      <c r="E18" s="19">
        <f t="shared" si="0"/>
        <v>1</v>
      </c>
      <c r="F18" s="20">
        <f t="shared" si="1"/>
        <v>9</v>
      </c>
      <c r="G18" s="21">
        <f t="shared" si="2"/>
        <v>1</v>
      </c>
      <c r="H18" s="22">
        <f>'[28]9 класс'!L2</f>
        <v>2</v>
      </c>
      <c r="I18" s="23">
        <f t="shared" si="3"/>
        <v>0.22222222222222221</v>
      </c>
      <c r="J18" s="22">
        <f>'[28]9 класс'!M2</f>
        <v>7</v>
      </c>
      <c r="K18" s="23">
        <f t="shared" si="4"/>
        <v>0.77777777777777779</v>
      </c>
      <c r="L18" s="22">
        <f>'[28]9 класс'!N2</f>
        <v>0</v>
      </c>
      <c r="M18" s="23">
        <f t="shared" si="5"/>
        <v>0</v>
      </c>
      <c r="N18" s="4" t="str">
        <f t="shared" si="6"/>
        <v/>
      </c>
    </row>
    <row r="19" spans="1:14">
      <c r="A19" s="17">
        <v>10</v>
      </c>
      <c r="B19" s="30">
        <v>10</v>
      </c>
      <c r="C19" s="18">
        <v>2</v>
      </c>
      <c r="D19" s="18">
        <v>2</v>
      </c>
      <c r="E19" s="19">
        <f t="shared" si="0"/>
        <v>1</v>
      </c>
      <c r="F19" s="20">
        <f t="shared" si="1"/>
        <v>2</v>
      </c>
      <c r="G19" s="21">
        <f t="shared" si="2"/>
        <v>1</v>
      </c>
      <c r="H19" s="22">
        <f>'[28]10 класс'!L2</f>
        <v>0</v>
      </c>
      <c r="I19" s="23">
        <f t="shared" si="3"/>
        <v>0</v>
      </c>
      <c r="J19" s="22">
        <f>'[28]10 класс'!M2</f>
        <v>1</v>
      </c>
      <c r="K19" s="23">
        <f t="shared" si="4"/>
        <v>0.5</v>
      </c>
      <c r="L19" s="22">
        <f>'[28]10 класс'!N2</f>
        <v>1</v>
      </c>
      <c r="M19" s="23">
        <f t="shared" si="5"/>
        <v>0.5</v>
      </c>
      <c r="N19" s="4" t="str">
        <f t="shared" si="6"/>
        <v/>
      </c>
    </row>
    <row r="20" spans="1:14">
      <c r="A20" s="17">
        <v>11</v>
      </c>
      <c r="B20" s="30">
        <v>11</v>
      </c>
      <c r="C20" s="18">
        <v>5</v>
      </c>
      <c r="D20" s="18">
        <v>5</v>
      </c>
      <c r="E20" s="19">
        <f t="shared" si="0"/>
        <v>1</v>
      </c>
      <c r="F20" s="20">
        <f t="shared" si="1"/>
        <v>5</v>
      </c>
      <c r="G20" s="21">
        <f t="shared" si="2"/>
        <v>1</v>
      </c>
      <c r="H20" s="22">
        <f>'[28]11 класс'!L2</f>
        <v>0</v>
      </c>
      <c r="I20" s="23">
        <f t="shared" si="3"/>
        <v>0</v>
      </c>
      <c r="J20" s="22">
        <f>'[28]11 класс'!M2</f>
        <v>3</v>
      </c>
      <c r="K20" s="23">
        <f t="shared" si="4"/>
        <v>0.6</v>
      </c>
      <c r="L20" s="22">
        <f>'[28]11 класс'!N2</f>
        <v>2</v>
      </c>
      <c r="M20" s="23">
        <f t="shared" si="5"/>
        <v>0.4</v>
      </c>
      <c r="N20" s="4" t="str">
        <f t="shared" si="6"/>
        <v/>
      </c>
    </row>
    <row r="21" spans="1:14">
      <c r="A21" s="56" t="s">
        <v>8</v>
      </c>
      <c r="B21" s="57"/>
      <c r="C21" s="29">
        <f>SUM(C10:C20)</f>
        <v>73</v>
      </c>
      <c r="D21" s="24">
        <f>SUM(D10:D20)</f>
        <v>73</v>
      </c>
      <c r="E21" s="19">
        <f t="shared" si="0"/>
        <v>1</v>
      </c>
      <c r="F21" s="24">
        <f>SUM(F10:F20)</f>
        <v>73</v>
      </c>
      <c r="G21" s="21">
        <f t="shared" si="2"/>
        <v>1</v>
      </c>
      <c r="H21" s="29">
        <f>SUM(H10:H20)</f>
        <v>7</v>
      </c>
      <c r="I21" s="23">
        <f t="shared" si="3"/>
        <v>9.5890410958904104E-2</v>
      </c>
      <c r="J21" s="29">
        <f>SUM(J10:J20)</f>
        <v>50</v>
      </c>
      <c r="K21" s="23">
        <f t="shared" si="4"/>
        <v>0.68493150684931503</v>
      </c>
      <c r="L21" s="29">
        <f>SUM(L10:L20)</f>
        <v>16</v>
      </c>
      <c r="M21" s="23">
        <f t="shared" si="5"/>
        <v>0.21917808219178081</v>
      </c>
      <c r="N21" s="4" t="str">
        <f t="shared" si="6"/>
        <v/>
      </c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6">
    <mergeCell ref="A21:B21"/>
    <mergeCell ref="A1:N1"/>
    <mergeCell ref="A2:A9"/>
    <mergeCell ref="B2:B8"/>
    <mergeCell ref="C2:C8"/>
    <mergeCell ref="D2:E4"/>
    <mergeCell ref="F2:G4"/>
    <mergeCell ref="H2:M4"/>
    <mergeCell ref="N2:N8"/>
    <mergeCell ref="D5:D8"/>
    <mergeCell ref="E5:E8"/>
    <mergeCell ref="F5:F8"/>
    <mergeCell ref="G5:G8"/>
    <mergeCell ref="H5:I7"/>
    <mergeCell ref="J5:K7"/>
    <mergeCell ref="L5:M7"/>
  </mergeCells>
  <dataValidations count="6">
    <dataValidation type="whole" operator="lessThanOrEqual" allowBlank="1" showInputMessage="1" showErrorMessage="1" error="Количество обучающихся с основной группой здоровья не может превышать количество обучающихся в ОО" sqref="D10:D20">
      <formula1>C10</formula1>
    </dataValidation>
    <dataValidation type="whole" operator="lessThanOrEqual" allowBlank="1" showInputMessage="1" showErrorMessage="1" error="Количество сдавших тест не может превышать количество обучающихся с основной группой здоровья" sqref="F11:F20">
      <formula1>D11</formula1>
    </dataValidation>
    <dataValidation type="whole" operator="lessThanOrEqual" allowBlank="1" showInputMessage="1" showErrorMessage="1" error="Количество обучающихся с высоким уровнем физической подготовленности не может превышать количество обучающихся с основной группой здоровья" sqref="L10:L20">
      <formula1>D10</formula1>
    </dataValidation>
    <dataValidation type="whole" operator="lessThanOrEqual" showInputMessage="1" showErrorMessage="1" error="Количество сдавших тест не может превышать количество обучающихся с основной группой здоровья" sqref="F10">
      <formula1>D10</formula1>
    </dataValidation>
    <dataValidation type="whole" operator="lessThanOrEqual" allowBlank="1" showInputMessage="1" showErrorMessage="1" error="Количество обучающихся с низким уровнем физической подготовленности не может превышать количество обучающихся с основной группой здоровья" sqref="H10:H20">
      <formula1>D10</formula1>
    </dataValidation>
    <dataValidation type="whole" operator="lessThanOrEqual" allowBlank="1" showInputMessage="1" showErrorMessage="1" error="Количество обучающихся с средним уровнем физической подготовленности не может превышать количество обучающихся с основной группой здоровья" sqref="J10:J20">
      <formula1>D10</formula1>
    </dataValidation>
  </dataValidation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:N21"/>
  <sheetViews>
    <sheetView workbookViewId="0">
      <pane ySplit="9" topLeftCell="A10" activePane="bottomLeft" state="frozen"/>
      <selection pane="bottomLeft" activeCell="N21" sqref="N21"/>
    </sheetView>
  </sheetViews>
  <sheetFormatPr defaultColWidth="9.140625" defaultRowHeight="15"/>
  <cols>
    <col min="1" max="2" width="9.140625" style="1"/>
    <col min="3" max="3" width="18.85546875" style="1" customWidth="1"/>
    <col min="4" max="4" width="9.140625" style="1"/>
    <col min="5" max="5" width="16" style="1" customWidth="1"/>
    <col min="6" max="6" width="9.140625" style="1"/>
    <col min="7" max="7" width="12" style="2" customWidth="1"/>
    <col min="8" max="8" width="9" style="1" customWidth="1"/>
    <col min="9" max="9" width="11.28515625" style="1" customWidth="1"/>
    <col min="10" max="13" width="9.140625" style="1"/>
    <col min="14" max="14" width="12.28515625" style="1" customWidth="1"/>
    <col min="15" max="16384" width="9.140625" style="1"/>
  </cols>
  <sheetData>
    <row r="1" spans="1:14" ht="78" customHeight="1">
      <c r="A1" s="35" t="s">
        <v>12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15" customHeight="1">
      <c r="A2" s="40" t="s">
        <v>11</v>
      </c>
      <c r="B2" s="44" t="s">
        <v>4</v>
      </c>
      <c r="C2" s="44" t="s">
        <v>14</v>
      </c>
      <c r="D2" s="44" t="s">
        <v>0</v>
      </c>
      <c r="E2" s="44"/>
      <c r="F2" s="44" t="s">
        <v>3</v>
      </c>
      <c r="G2" s="44"/>
      <c r="H2" s="44" t="s">
        <v>10</v>
      </c>
      <c r="I2" s="44"/>
      <c r="J2" s="44"/>
      <c r="K2" s="44"/>
      <c r="L2" s="44"/>
      <c r="M2" s="44"/>
      <c r="N2" s="37" t="s">
        <v>13</v>
      </c>
    </row>
    <row r="3" spans="1:14" ht="15" customHeight="1">
      <c r="A3" s="41"/>
      <c r="B3" s="44"/>
      <c r="C3" s="44"/>
      <c r="D3" s="44"/>
      <c r="E3" s="44"/>
      <c r="F3" s="45"/>
      <c r="G3" s="45"/>
      <c r="H3" s="45"/>
      <c r="I3" s="45"/>
      <c r="J3" s="45"/>
      <c r="K3" s="45"/>
      <c r="L3" s="45"/>
      <c r="M3" s="45"/>
      <c r="N3" s="38"/>
    </row>
    <row r="4" spans="1:14" ht="87" customHeight="1">
      <c r="A4" s="41"/>
      <c r="B4" s="44"/>
      <c r="C4" s="44"/>
      <c r="D4" s="44"/>
      <c r="E4" s="44"/>
      <c r="F4" s="45"/>
      <c r="G4" s="45"/>
      <c r="H4" s="45"/>
      <c r="I4" s="45"/>
      <c r="J4" s="45"/>
      <c r="K4" s="45"/>
      <c r="L4" s="45"/>
      <c r="M4" s="45"/>
      <c r="N4" s="38"/>
    </row>
    <row r="5" spans="1:14" ht="51" customHeight="1">
      <c r="A5" s="41"/>
      <c r="B5" s="44"/>
      <c r="C5" s="44"/>
      <c r="D5" s="46" t="s">
        <v>1</v>
      </c>
      <c r="E5" s="46" t="s">
        <v>9</v>
      </c>
      <c r="F5" s="46" t="s">
        <v>1</v>
      </c>
      <c r="G5" s="48" t="s">
        <v>2</v>
      </c>
      <c r="H5" s="44" t="s">
        <v>7</v>
      </c>
      <c r="I5" s="44"/>
      <c r="J5" s="44" t="s">
        <v>6</v>
      </c>
      <c r="K5" s="44"/>
      <c r="L5" s="44" t="s">
        <v>5</v>
      </c>
      <c r="M5" s="44"/>
      <c r="N5" s="38"/>
    </row>
    <row r="6" spans="1:14">
      <c r="A6" s="41"/>
      <c r="B6" s="44"/>
      <c r="C6" s="44"/>
      <c r="D6" s="47"/>
      <c r="E6" s="47"/>
      <c r="F6" s="47"/>
      <c r="G6" s="49"/>
      <c r="H6" s="44"/>
      <c r="I6" s="44"/>
      <c r="J6" s="44"/>
      <c r="K6" s="44"/>
      <c r="L6" s="44"/>
      <c r="M6" s="44"/>
      <c r="N6" s="38"/>
    </row>
    <row r="7" spans="1:14">
      <c r="A7" s="41"/>
      <c r="B7" s="44"/>
      <c r="C7" s="44"/>
      <c r="D7" s="47"/>
      <c r="E7" s="47"/>
      <c r="F7" s="47"/>
      <c r="G7" s="49"/>
      <c r="H7" s="44"/>
      <c r="I7" s="44"/>
      <c r="J7" s="44"/>
      <c r="K7" s="44"/>
      <c r="L7" s="44"/>
      <c r="M7" s="44"/>
      <c r="N7" s="38"/>
    </row>
    <row r="8" spans="1:14">
      <c r="A8" s="41"/>
      <c r="B8" s="44"/>
      <c r="C8" s="44"/>
      <c r="D8" s="47"/>
      <c r="E8" s="47"/>
      <c r="F8" s="47"/>
      <c r="G8" s="49"/>
      <c r="H8" s="28" t="s">
        <v>1</v>
      </c>
      <c r="I8" s="28" t="s">
        <v>2</v>
      </c>
      <c r="J8" s="28" t="s">
        <v>1</v>
      </c>
      <c r="K8" s="28" t="s">
        <v>2</v>
      </c>
      <c r="L8" s="28" t="s">
        <v>1</v>
      </c>
      <c r="M8" s="28" t="s">
        <v>2</v>
      </c>
      <c r="N8" s="39"/>
    </row>
    <row r="9" spans="1:14">
      <c r="A9" s="42"/>
      <c r="B9" s="8">
        <v>1</v>
      </c>
      <c r="C9" s="8">
        <v>2</v>
      </c>
      <c r="D9" s="8">
        <v>3</v>
      </c>
      <c r="E9" s="8">
        <v>4</v>
      </c>
      <c r="F9" s="8">
        <v>5</v>
      </c>
      <c r="G9" s="8">
        <v>6</v>
      </c>
      <c r="H9" s="8">
        <v>7</v>
      </c>
      <c r="I9" s="8">
        <v>8</v>
      </c>
      <c r="J9" s="8">
        <v>9</v>
      </c>
      <c r="K9" s="8">
        <v>10</v>
      </c>
      <c r="L9" s="8">
        <v>11</v>
      </c>
      <c r="M9" s="8">
        <v>12</v>
      </c>
      <c r="N9" s="8">
        <v>13</v>
      </c>
    </row>
    <row r="10" spans="1:14">
      <c r="A10" s="9">
        <v>1</v>
      </c>
      <c r="B10" s="27">
        <v>1</v>
      </c>
      <c r="C10" s="3">
        <f>SUM([29]НАЧАЛО:КОНЕЦ!C10)</f>
        <v>37</v>
      </c>
      <c r="D10" s="3">
        <f>SUM([29]НАЧАЛО:КОНЕЦ!D10)</f>
        <v>37</v>
      </c>
      <c r="E10" s="11">
        <f>D10/C10</f>
        <v>1</v>
      </c>
      <c r="F10" s="3">
        <f>SUM(H10+J10+L10)</f>
        <v>37</v>
      </c>
      <c r="G10" s="12">
        <f>F10/D10</f>
        <v>1</v>
      </c>
      <c r="H10" s="13">
        <f>SUM([29]НАЧАЛО:КОНЕЦ!H10)</f>
        <v>15</v>
      </c>
      <c r="I10" s="14">
        <f>H10/F10</f>
        <v>0.40540540540540543</v>
      </c>
      <c r="J10" s="13">
        <f>SUM([29]НАЧАЛО:КОНЕЦ!J10)</f>
        <v>17</v>
      </c>
      <c r="K10" s="14">
        <f>J10/F10</f>
        <v>0.45945945945945948</v>
      </c>
      <c r="L10" s="13">
        <f>SUM([29]НАЧАЛО:КОНЕЦ!L10)</f>
        <v>5</v>
      </c>
      <c r="M10" s="14">
        <f>L10/F10</f>
        <v>0.13513513513513514</v>
      </c>
      <c r="N10" s="4" t="str">
        <f>IF((H10+J10+L10)&gt;D10,"ОШИБКА","")</f>
        <v/>
      </c>
    </row>
    <row r="11" spans="1:14">
      <c r="A11" s="9">
        <v>2</v>
      </c>
      <c r="B11" s="27">
        <v>2</v>
      </c>
      <c r="C11" s="3">
        <f>SUM([29]НАЧАЛО:КОНЕЦ!C11)</f>
        <v>54</v>
      </c>
      <c r="D11" s="3">
        <f>SUM([29]НАЧАЛО:КОНЕЦ!D11)</f>
        <v>53</v>
      </c>
      <c r="E11" s="11">
        <f t="shared" ref="E11:E21" si="0">D11/C11</f>
        <v>0.98148148148148151</v>
      </c>
      <c r="F11" s="3">
        <f t="shared" ref="F11:F20" si="1">SUM(H11+J11+L11)</f>
        <v>53</v>
      </c>
      <c r="G11" s="12">
        <f t="shared" ref="G11:G21" si="2">F11/D11</f>
        <v>1</v>
      </c>
      <c r="H11" s="13">
        <f>SUM([29]НАЧАЛО:КОНЕЦ!H11)</f>
        <v>3</v>
      </c>
      <c r="I11" s="14">
        <f t="shared" ref="I11:I21" si="3">H11/F11</f>
        <v>5.6603773584905662E-2</v>
      </c>
      <c r="J11" s="13">
        <f>SUM([29]НАЧАЛО:КОНЕЦ!J11)</f>
        <v>40</v>
      </c>
      <c r="K11" s="14">
        <f t="shared" ref="K11:K21" si="4">J11/F11</f>
        <v>0.75471698113207553</v>
      </c>
      <c r="L11" s="13">
        <f>SUM([29]НАЧАЛО:КОНЕЦ!L11)</f>
        <v>10</v>
      </c>
      <c r="M11" s="14">
        <f t="shared" ref="M11:M21" si="5">L11/F11</f>
        <v>0.18867924528301888</v>
      </c>
      <c r="N11" s="4" t="str">
        <f t="shared" ref="N11:N21" si="6">IF((H11+J11+L11)&gt;D11,"ОШИБКА","")</f>
        <v/>
      </c>
    </row>
    <row r="12" spans="1:14">
      <c r="A12" s="9">
        <v>3</v>
      </c>
      <c r="B12" s="27">
        <v>3</v>
      </c>
      <c r="C12" s="3">
        <f>SUM([29]НАЧАЛО:КОНЕЦ!C12)</f>
        <v>42</v>
      </c>
      <c r="D12" s="3">
        <f>SUM([29]НАЧАЛО:КОНЕЦ!D12)</f>
        <v>41</v>
      </c>
      <c r="E12" s="11">
        <f t="shared" si="0"/>
        <v>0.97619047619047616</v>
      </c>
      <c r="F12" s="3">
        <f t="shared" si="1"/>
        <v>41</v>
      </c>
      <c r="G12" s="12">
        <f t="shared" si="2"/>
        <v>1</v>
      </c>
      <c r="H12" s="13">
        <f>SUM([29]НАЧАЛО:КОНЕЦ!H12)</f>
        <v>5</v>
      </c>
      <c r="I12" s="14">
        <f t="shared" si="3"/>
        <v>0.12195121951219512</v>
      </c>
      <c r="J12" s="13">
        <f>SUM([29]НАЧАЛО:КОНЕЦ!J12)</f>
        <v>30</v>
      </c>
      <c r="K12" s="14">
        <f t="shared" si="4"/>
        <v>0.73170731707317072</v>
      </c>
      <c r="L12" s="13">
        <f>SUM([29]НАЧАЛО:КОНЕЦ!L12)</f>
        <v>6</v>
      </c>
      <c r="M12" s="14">
        <f t="shared" si="5"/>
        <v>0.14634146341463414</v>
      </c>
      <c r="N12" s="4" t="str">
        <f t="shared" si="6"/>
        <v/>
      </c>
    </row>
    <row r="13" spans="1:14">
      <c r="A13" s="9">
        <v>4</v>
      </c>
      <c r="B13" s="27">
        <v>4</v>
      </c>
      <c r="C13" s="3">
        <f>SUM([29]НАЧАЛО:КОНЕЦ!C13)</f>
        <v>31</v>
      </c>
      <c r="D13" s="3">
        <f>SUM([29]НАЧАЛО:КОНЕЦ!D13)</f>
        <v>30</v>
      </c>
      <c r="E13" s="11">
        <f t="shared" si="0"/>
        <v>0.967741935483871</v>
      </c>
      <c r="F13" s="3">
        <f t="shared" si="1"/>
        <v>30</v>
      </c>
      <c r="G13" s="12">
        <f t="shared" si="2"/>
        <v>1</v>
      </c>
      <c r="H13" s="13">
        <f>SUM([29]НАЧАЛО:КОНЕЦ!H13)</f>
        <v>6</v>
      </c>
      <c r="I13" s="14">
        <f t="shared" si="3"/>
        <v>0.2</v>
      </c>
      <c r="J13" s="13">
        <f>SUM([29]НАЧАЛО:КОНЕЦ!J13)</f>
        <v>20</v>
      </c>
      <c r="K13" s="14">
        <f t="shared" si="4"/>
        <v>0.66666666666666663</v>
      </c>
      <c r="L13" s="13">
        <f>SUM([29]НАЧАЛО:КОНЕЦ!L13)</f>
        <v>4</v>
      </c>
      <c r="M13" s="14">
        <f t="shared" si="5"/>
        <v>0.13333333333333333</v>
      </c>
      <c r="N13" s="4" t="str">
        <f t="shared" si="6"/>
        <v/>
      </c>
    </row>
    <row r="14" spans="1:14">
      <c r="A14" s="9">
        <v>5</v>
      </c>
      <c r="B14" s="27">
        <v>5</v>
      </c>
      <c r="C14" s="3">
        <f>SUM([29]НАЧАЛО:КОНЕЦ!C14)</f>
        <v>47</v>
      </c>
      <c r="D14" s="3">
        <f>SUM([29]НАЧАЛО:КОНЕЦ!D14)</f>
        <v>46</v>
      </c>
      <c r="E14" s="11">
        <f t="shared" si="0"/>
        <v>0.97872340425531912</v>
      </c>
      <c r="F14" s="3">
        <f t="shared" si="1"/>
        <v>46</v>
      </c>
      <c r="G14" s="12">
        <f t="shared" si="2"/>
        <v>1</v>
      </c>
      <c r="H14" s="13">
        <f>SUM([29]НАЧАЛО:КОНЕЦ!H14)</f>
        <v>16</v>
      </c>
      <c r="I14" s="14">
        <f t="shared" si="3"/>
        <v>0.34782608695652173</v>
      </c>
      <c r="J14" s="13">
        <f>SUM([29]НАЧАЛО:КОНЕЦ!J14)</f>
        <v>24</v>
      </c>
      <c r="K14" s="14">
        <f t="shared" si="4"/>
        <v>0.52173913043478259</v>
      </c>
      <c r="L14" s="13">
        <f>SUM([29]НАЧАЛО:КОНЕЦ!L14)</f>
        <v>6</v>
      </c>
      <c r="M14" s="14">
        <f t="shared" si="5"/>
        <v>0.13043478260869565</v>
      </c>
      <c r="N14" s="4" t="str">
        <f t="shared" si="6"/>
        <v/>
      </c>
    </row>
    <row r="15" spans="1:14">
      <c r="A15" s="9">
        <v>6</v>
      </c>
      <c r="B15" s="27">
        <v>6</v>
      </c>
      <c r="C15" s="3">
        <f>SUM([29]НАЧАЛО:КОНЕЦ!C15)</f>
        <v>55</v>
      </c>
      <c r="D15" s="3">
        <f>SUM([29]НАЧАЛО:КОНЕЦ!D15)</f>
        <v>55</v>
      </c>
      <c r="E15" s="11">
        <f t="shared" si="0"/>
        <v>1</v>
      </c>
      <c r="F15" s="3">
        <f t="shared" si="1"/>
        <v>55</v>
      </c>
      <c r="G15" s="12">
        <f t="shared" si="2"/>
        <v>1</v>
      </c>
      <c r="H15" s="13">
        <f>SUM([29]НАЧАЛО:КОНЕЦ!H15)</f>
        <v>4</v>
      </c>
      <c r="I15" s="14">
        <f t="shared" si="3"/>
        <v>7.2727272727272724E-2</v>
      </c>
      <c r="J15" s="13">
        <f>SUM([29]НАЧАЛО:КОНЕЦ!J15)</f>
        <v>46</v>
      </c>
      <c r="K15" s="14">
        <f t="shared" si="4"/>
        <v>0.83636363636363631</v>
      </c>
      <c r="L15" s="13">
        <f>SUM([29]НАЧАЛО:КОНЕЦ!L15)</f>
        <v>5</v>
      </c>
      <c r="M15" s="14">
        <f t="shared" si="5"/>
        <v>9.0909090909090912E-2</v>
      </c>
      <c r="N15" s="4" t="str">
        <f t="shared" si="6"/>
        <v/>
      </c>
    </row>
    <row r="16" spans="1:14">
      <c r="A16" s="9">
        <v>7</v>
      </c>
      <c r="B16" s="27">
        <v>7</v>
      </c>
      <c r="C16" s="3">
        <f>SUM([29]НАЧАЛО:КОНЕЦ!C16)</f>
        <v>34</v>
      </c>
      <c r="D16" s="3">
        <f>SUM([29]НАЧАЛО:КОНЕЦ!D16)</f>
        <v>32</v>
      </c>
      <c r="E16" s="11">
        <f t="shared" si="0"/>
        <v>0.94117647058823528</v>
      </c>
      <c r="F16" s="3">
        <f t="shared" si="1"/>
        <v>32</v>
      </c>
      <c r="G16" s="12">
        <f t="shared" si="2"/>
        <v>1</v>
      </c>
      <c r="H16" s="13">
        <f>SUM([29]НАЧАЛО:КОНЕЦ!H16)</f>
        <v>3</v>
      </c>
      <c r="I16" s="14">
        <f t="shared" si="3"/>
        <v>9.375E-2</v>
      </c>
      <c r="J16" s="13">
        <f>SUM([29]НАЧАЛО:КОНЕЦ!J16)</f>
        <v>26</v>
      </c>
      <c r="K16" s="14">
        <f t="shared" si="4"/>
        <v>0.8125</v>
      </c>
      <c r="L16" s="13">
        <f>SUM([29]НАЧАЛО:КОНЕЦ!L16)</f>
        <v>3</v>
      </c>
      <c r="M16" s="14">
        <f t="shared" si="5"/>
        <v>9.375E-2</v>
      </c>
      <c r="N16" s="4" t="str">
        <f t="shared" si="6"/>
        <v/>
      </c>
    </row>
    <row r="17" spans="1:14">
      <c r="A17" s="9">
        <v>8</v>
      </c>
      <c r="B17" s="27">
        <v>8</v>
      </c>
      <c r="C17" s="3">
        <f>SUM([29]НАЧАЛО:КОНЕЦ!C17)</f>
        <v>35</v>
      </c>
      <c r="D17" s="3">
        <f>SUM([29]НАЧАЛО:КОНЕЦ!D17)</f>
        <v>32</v>
      </c>
      <c r="E17" s="11">
        <f t="shared" si="0"/>
        <v>0.91428571428571426</v>
      </c>
      <c r="F17" s="3">
        <f t="shared" si="1"/>
        <v>32</v>
      </c>
      <c r="G17" s="12">
        <f t="shared" si="2"/>
        <v>1</v>
      </c>
      <c r="H17" s="13">
        <f>SUM([29]НАЧАЛО:КОНЕЦ!H17)</f>
        <v>2</v>
      </c>
      <c r="I17" s="14">
        <f t="shared" si="3"/>
        <v>6.25E-2</v>
      </c>
      <c r="J17" s="13">
        <f>SUM([29]НАЧАЛО:КОНЕЦ!J17)</f>
        <v>26</v>
      </c>
      <c r="K17" s="14">
        <f t="shared" si="4"/>
        <v>0.8125</v>
      </c>
      <c r="L17" s="13">
        <f>SUM([29]НАЧАЛО:КОНЕЦ!L17)</f>
        <v>4</v>
      </c>
      <c r="M17" s="14">
        <f t="shared" si="5"/>
        <v>0.125</v>
      </c>
      <c r="N17" s="4" t="str">
        <f t="shared" si="6"/>
        <v/>
      </c>
    </row>
    <row r="18" spans="1:14">
      <c r="A18" s="9">
        <v>9</v>
      </c>
      <c r="B18" s="27">
        <v>9</v>
      </c>
      <c r="C18" s="3">
        <f>SUM([29]НАЧАЛО:КОНЕЦ!C18)</f>
        <v>42</v>
      </c>
      <c r="D18" s="3">
        <f>SUM([29]НАЧАЛО:КОНЕЦ!D18)</f>
        <v>42</v>
      </c>
      <c r="E18" s="11">
        <f t="shared" si="0"/>
        <v>1</v>
      </c>
      <c r="F18" s="3">
        <f t="shared" si="1"/>
        <v>42</v>
      </c>
      <c r="G18" s="12">
        <f t="shared" si="2"/>
        <v>1</v>
      </c>
      <c r="H18" s="13">
        <f>SUM([29]НАЧАЛО:КОНЕЦ!H18)</f>
        <v>3</v>
      </c>
      <c r="I18" s="14">
        <f t="shared" si="3"/>
        <v>7.1428571428571425E-2</v>
      </c>
      <c r="J18" s="13">
        <f>SUM([29]НАЧАЛО:КОНЕЦ!J18)</f>
        <v>35</v>
      </c>
      <c r="K18" s="14">
        <f t="shared" si="4"/>
        <v>0.83333333333333337</v>
      </c>
      <c r="L18" s="13">
        <f>SUM([29]НАЧАЛО:КОНЕЦ!L18)</f>
        <v>4</v>
      </c>
      <c r="M18" s="14">
        <f t="shared" si="5"/>
        <v>9.5238095238095233E-2</v>
      </c>
      <c r="N18" s="4" t="str">
        <f t="shared" si="6"/>
        <v/>
      </c>
    </row>
    <row r="19" spans="1:14">
      <c r="A19" s="9">
        <v>10</v>
      </c>
      <c r="B19" s="27">
        <v>10</v>
      </c>
      <c r="C19" s="3">
        <f>SUM([29]НАЧАЛО:КОНЕЦ!C19)</f>
        <v>18</v>
      </c>
      <c r="D19" s="3">
        <f>SUM([29]НАЧАЛО:КОНЕЦ!D19)</f>
        <v>18</v>
      </c>
      <c r="E19" s="11">
        <f t="shared" si="0"/>
        <v>1</v>
      </c>
      <c r="F19" s="3">
        <f t="shared" si="1"/>
        <v>18</v>
      </c>
      <c r="G19" s="12">
        <f t="shared" si="2"/>
        <v>1</v>
      </c>
      <c r="H19" s="13">
        <f>SUM([29]НАЧАЛО:КОНЕЦ!H19)</f>
        <v>0</v>
      </c>
      <c r="I19" s="14">
        <f t="shared" si="3"/>
        <v>0</v>
      </c>
      <c r="J19" s="13">
        <f>SUM([29]НАЧАЛО:КОНЕЦ!J19)</f>
        <v>12</v>
      </c>
      <c r="K19" s="14">
        <f t="shared" si="4"/>
        <v>0.66666666666666663</v>
      </c>
      <c r="L19" s="13">
        <f>SUM([29]НАЧАЛО:КОНЕЦ!L19)</f>
        <v>6</v>
      </c>
      <c r="M19" s="14">
        <f t="shared" si="5"/>
        <v>0.33333333333333331</v>
      </c>
      <c r="N19" s="4" t="str">
        <f t="shared" si="6"/>
        <v/>
      </c>
    </row>
    <row r="20" spans="1:14">
      <c r="A20" s="9">
        <v>11</v>
      </c>
      <c r="B20" s="27">
        <v>11</v>
      </c>
      <c r="C20" s="3">
        <f>SUM([29]НАЧАЛО:КОНЕЦ!C20)</f>
        <v>11</v>
      </c>
      <c r="D20" s="3">
        <f>SUM([29]НАЧАЛО:КОНЕЦ!D20)</f>
        <v>11</v>
      </c>
      <c r="E20" s="11">
        <f t="shared" si="0"/>
        <v>1</v>
      </c>
      <c r="F20" s="3">
        <f t="shared" si="1"/>
        <v>11</v>
      </c>
      <c r="G20" s="12">
        <f t="shared" si="2"/>
        <v>1</v>
      </c>
      <c r="H20" s="13">
        <f>SUM([29]НАЧАЛО:КОНЕЦ!H20)</f>
        <v>1</v>
      </c>
      <c r="I20" s="14">
        <f t="shared" si="3"/>
        <v>9.0909090909090912E-2</v>
      </c>
      <c r="J20" s="13">
        <f>SUM([29]НАЧАЛО:КОНЕЦ!J20)</f>
        <v>5</v>
      </c>
      <c r="K20" s="14">
        <f t="shared" si="4"/>
        <v>0.45454545454545453</v>
      </c>
      <c r="L20" s="13">
        <f>SUM([29]НАЧАЛО:КОНЕЦ!L20)</f>
        <v>5</v>
      </c>
      <c r="M20" s="14">
        <f t="shared" si="5"/>
        <v>0.45454545454545453</v>
      </c>
      <c r="N20" s="4" t="str">
        <f t="shared" si="6"/>
        <v/>
      </c>
    </row>
    <row r="21" spans="1:14">
      <c r="A21" s="43" t="s">
        <v>8</v>
      </c>
      <c r="B21" s="42"/>
      <c r="C21" s="26">
        <f>SUM(C10:C20)</f>
        <v>406</v>
      </c>
      <c r="D21" s="6">
        <f>SUM(D10:D20)</f>
        <v>397</v>
      </c>
      <c r="E21" s="11">
        <f t="shared" si="0"/>
        <v>0.97783251231527091</v>
      </c>
      <c r="F21" s="6">
        <f>SUM(F10:F20)</f>
        <v>397</v>
      </c>
      <c r="G21" s="12">
        <f t="shared" si="2"/>
        <v>1</v>
      </c>
      <c r="H21" s="26">
        <f>SUM(H10:H20)</f>
        <v>58</v>
      </c>
      <c r="I21" s="14">
        <f t="shared" si="3"/>
        <v>0.14609571788413098</v>
      </c>
      <c r="J21" s="26">
        <f>SUM(J10:J20)</f>
        <v>281</v>
      </c>
      <c r="K21" s="14">
        <f t="shared" si="4"/>
        <v>0.70780856423173799</v>
      </c>
      <c r="L21" s="26">
        <f>SUM(L10:L20)</f>
        <v>58</v>
      </c>
      <c r="M21" s="14">
        <f t="shared" si="5"/>
        <v>0.14609571788413098</v>
      </c>
      <c r="N21" s="4" t="str">
        <f t="shared" si="6"/>
        <v/>
      </c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6">
    <mergeCell ref="A21:B21"/>
    <mergeCell ref="A1:N1"/>
    <mergeCell ref="A2:A9"/>
    <mergeCell ref="B2:B8"/>
    <mergeCell ref="C2:C8"/>
    <mergeCell ref="D2:E4"/>
    <mergeCell ref="F2:G4"/>
    <mergeCell ref="H2:M4"/>
    <mergeCell ref="N2:N8"/>
    <mergeCell ref="D5:D8"/>
    <mergeCell ref="E5:E8"/>
    <mergeCell ref="F5:F8"/>
    <mergeCell ref="G5:G8"/>
    <mergeCell ref="H5:I7"/>
    <mergeCell ref="J5:K7"/>
    <mergeCell ref="L5:M7"/>
  </mergeCells>
  <dataValidations count="5">
    <dataValidation type="whole" operator="lessThanOrEqual" allowBlank="1" showInputMessage="1" showErrorMessage="1" error="Количество обучающихся с средним уровнем физической подготовленности не может превышать количество обучающихся с основной группой здоровья" sqref="J10:J20">
      <formula1>D10</formula1>
    </dataValidation>
    <dataValidation type="whole" operator="lessThanOrEqual" allowBlank="1" showInputMessage="1" showErrorMessage="1" error="Количество обучающихся с низким уровнем физической подготовленности не может превышать количество обучающихся с основной группой здоровья" sqref="H10:H20">
      <formula1>D10</formula1>
    </dataValidation>
    <dataValidation type="whole" operator="lessThanOrEqual" showInputMessage="1" showErrorMessage="1" error="Количество сдавших тест не может превышать количество обучающихся с основной группой здоровья" sqref="F10">
      <formula1>D10</formula1>
    </dataValidation>
    <dataValidation type="whole" operator="lessThanOrEqual" allowBlank="1" showInputMessage="1" showErrorMessage="1" error="Количество обучающихся с высоким уровнем физической подготовленности не может превышать количество обучающихся с основной группой здоровья" sqref="L10:L20">
      <formula1>D10</formula1>
    </dataValidation>
    <dataValidation type="whole" operator="lessThanOrEqual" allowBlank="1" showInputMessage="1" showErrorMessage="1" error="Количество сдавших тест не может превышать количество обучающихся с основной группой здоровья" sqref="F11:F20">
      <formula1>D11</formula1>
    </dataValidation>
  </dataValidation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>
  <sheetPr>
    <tabColor rgb="FF0070C0"/>
  </sheetPr>
  <dimension ref="A1:N21"/>
  <sheetViews>
    <sheetView workbookViewId="0">
      <pane ySplit="9" topLeftCell="A10" activePane="bottomLeft" state="frozen"/>
      <selection pane="bottomLeft" activeCell="E22" sqref="E22"/>
    </sheetView>
  </sheetViews>
  <sheetFormatPr defaultColWidth="9.140625" defaultRowHeight="15"/>
  <cols>
    <col min="1" max="2" width="9.140625" style="15"/>
    <col min="3" max="3" width="18.85546875" style="15" customWidth="1"/>
    <col min="4" max="4" width="9.140625" style="15"/>
    <col min="5" max="5" width="16" style="15" customWidth="1"/>
    <col min="6" max="6" width="9.140625" style="15"/>
    <col min="7" max="7" width="12" style="25" customWidth="1"/>
    <col min="8" max="8" width="9" style="15" customWidth="1"/>
    <col min="9" max="9" width="11.28515625" style="15" customWidth="1"/>
    <col min="10" max="13" width="9.140625" style="15"/>
    <col min="14" max="14" width="12.28515625" style="15" customWidth="1"/>
    <col min="15" max="16384" width="9.140625" style="15"/>
  </cols>
  <sheetData>
    <row r="1" spans="1:14" ht="78" customHeight="1">
      <c r="A1" s="58" t="s">
        <v>12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4" ht="15" customHeight="1">
      <c r="A2" s="60" t="s">
        <v>11</v>
      </c>
      <c r="B2" s="55" t="s">
        <v>4</v>
      </c>
      <c r="C2" s="55" t="s">
        <v>15</v>
      </c>
      <c r="D2" s="55" t="s">
        <v>0</v>
      </c>
      <c r="E2" s="55"/>
      <c r="F2" s="55" t="s">
        <v>3</v>
      </c>
      <c r="G2" s="55"/>
      <c r="H2" s="55" t="s">
        <v>10</v>
      </c>
      <c r="I2" s="55"/>
      <c r="J2" s="55"/>
      <c r="K2" s="55"/>
      <c r="L2" s="55"/>
      <c r="M2" s="55"/>
      <c r="N2" s="63" t="s">
        <v>13</v>
      </c>
    </row>
    <row r="3" spans="1:14" ht="15" customHeight="1">
      <c r="A3" s="61"/>
      <c r="B3" s="55"/>
      <c r="C3" s="55"/>
      <c r="D3" s="55"/>
      <c r="E3" s="55"/>
      <c r="F3" s="62"/>
      <c r="G3" s="62"/>
      <c r="H3" s="62"/>
      <c r="I3" s="62"/>
      <c r="J3" s="62"/>
      <c r="K3" s="62"/>
      <c r="L3" s="62"/>
      <c r="M3" s="62"/>
      <c r="N3" s="64"/>
    </row>
    <row r="4" spans="1:14" ht="87" customHeight="1">
      <c r="A4" s="61"/>
      <c r="B4" s="55"/>
      <c r="C4" s="55"/>
      <c r="D4" s="55"/>
      <c r="E4" s="55"/>
      <c r="F4" s="62"/>
      <c r="G4" s="62"/>
      <c r="H4" s="62"/>
      <c r="I4" s="62"/>
      <c r="J4" s="62"/>
      <c r="K4" s="62"/>
      <c r="L4" s="62"/>
      <c r="M4" s="62"/>
      <c r="N4" s="64"/>
    </row>
    <row r="5" spans="1:14" ht="51" customHeight="1">
      <c r="A5" s="61"/>
      <c r="B5" s="55"/>
      <c r="C5" s="55"/>
      <c r="D5" s="51" t="s">
        <v>1</v>
      </c>
      <c r="E5" s="51" t="s">
        <v>9</v>
      </c>
      <c r="F5" s="51" t="s">
        <v>1</v>
      </c>
      <c r="G5" s="53" t="s">
        <v>2</v>
      </c>
      <c r="H5" s="55" t="s">
        <v>7</v>
      </c>
      <c r="I5" s="55"/>
      <c r="J5" s="55" t="s">
        <v>6</v>
      </c>
      <c r="K5" s="55"/>
      <c r="L5" s="55" t="s">
        <v>5</v>
      </c>
      <c r="M5" s="55"/>
      <c r="N5" s="64"/>
    </row>
    <row r="6" spans="1:14">
      <c r="A6" s="61"/>
      <c r="B6" s="55"/>
      <c r="C6" s="55"/>
      <c r="D6" s="52"/>
      <c r="E6" s="52"/>
      <c r="F6" s="52"/>
      <c r="G6" s="54"/>
      <c r="H6" s="55"/>
      <c r="I6" s="55"/>
      <c r="J6" s="55"/>
      <c r="K6" s="55"/>
      <c r="L6" s="55"/>
      <c r="M6" s="55"/>
      <c r="N6" s="64"/>
    </row>
    <row r="7" spans="1:14">
      <c r="A7" s="61"/>
      <c r="B7" s="55"/>
      <c r="C7" s="55"/>
      <c r="D7" s="52"/>
      <c r="E7" s="52"/>
      <c r="F7" s="52"/>
      <c r="G7" s="54"/>
      <c r="H7" s="55"/>
      <c r="I7" s="55"/>
      <c r="J7" s="55"/>
      <c r="K7" s="55"/>
      <c r="L7" s="55"/>
      <c r="M7" s="55"/>
      <c r="N7" s="64"/>
    </row>
    <row r="8" spans="1:14">
      <c r="A8" s="61"/>
      <c r="B8" s="55"/>
      <c r="C8" s="55"/>
      <c r="D8" s="52"/>
      <c r="E8" s="52"/>
      <c r="F8" s="52"/>
      <c r="G8" s="54"/>
      <c r="H8" s="31" t="s">
        <v>1</v>
      </c>
      <c r="I8" s="31" t="s">
        <v>2</v>
      </c>
      <c r="J8" s="31" t="s">
        <v>1</v>
      </c>
      <c r="K8" s="31" t="s">
        <v>2</v>
      </c>
      <c r="L8" s="31" t="s">
        <v>1</v>
      </c>
      <c r="M8" s="31" t="s">
        <v>2</v>
      </c>
      <c r="N8" s="65"/>
    </row>
    <row r="9" spans="1:14">
      <c r="A9" s="57"/>
      <c r="B9" s="16">
        <v>1</v>
      </c>
      <c r="C9" s="16">
        <v>2</v>
      </c>
      <c r="D9" s="16">
        <v>3</v>
      </c>
      <c r="E9" s="16">
        <v>4</v>
      </c>
      <c r="F9" s="16">
        <v>5</v>
      </c>
      <c r="G9" s="16">
        <v>6</v>
      </c>
      <c r="H9" s="16">
        <v>7</v>
      </c>
      <c r="I9" s="16">
        <v>8</v>
      </c>
      <c r="J9" s="16">
        <v>9</v>
      </c>
      <c r="K9" s="16">
        <v>10</v>
      </c>
      <c r="L9" s="16">
        <v>11</v>
      </c>
      <c r="M9" s="16">
        <v>12</v>
      </c>
      <c r="N9" s="16">
        <v>13</v>
      </c>
    </row>
    <row r="10" spans="1:14">
      <c r="A10" s="17">
        <v>1</v>
      </c>
      <c r="B10" s="30">
        <v>1</v>
      </c>
      <c r="C10" s="18">
        <v>21</v>
      </c>
      <c r="D10" s="18">
        <v>19</v>
      </c>
      <c r="E10" s="19">
        <f>D10/C10</f>
        <v>0.90476190476190477</v>
      </c>
      <c r="F10" s="20">
        <f>SUM(H10+J10+L10)</f>
        <v>19</v>
      </c>
      <c r="G10" s="21">
        <f>F10/D10</f>
        <v>1</v>
      </c>
      <c r="H10" s="22">
        <f>'[30]1 класс'!J2</f>
        <v>10</v>
      </c>
      <c r="I10" s="23">
        <f>H10/F10</f>
        <v>0.52631578947368418</v>
      </c>
      <c r="J10" s="22">
        <f>'[30]1 класс'!K2</f>
        <v>8</v>
      </c>
      <c r="K10" s="23">
        <f>J10/F10</f>
        <v>0.42105263157894735</v>
      </c>
      <c r="L10" s="22">
        <f>'[30]1 класс'!L2</f>
        <v>1</v>
      </c>
      <c r="M10" s="23">
        <f>L10/F10</f>
        <v>5.2631578947368418E-2</v>
      </c>
      <c r="N10" s="4" t="str">
        <f>IF((H10+J10+L10)&gt;D10,"ОШИБКА","")</f>
        <v/>
      </c>
    </row>
    <row r="11" spans="1:14">
      <c r="A11" s="17">
        <v>2</v>
      </c>
      <c r="B11" s="30">
        <v>2</v>
      </c>
      <c r="C11" s="18">
        <v>18</v>
      </c>
      <c r="D11" s="18">
        <v>18</v>
      </c>
      <c r="E11" s="19">
        <f t="shared" ref="E11:E21" si="0">D11/C11</f>
        <v>1</v>
      </c>
      <c r="F11" s="20">
        <f t="shared" ref="F11:F20" si="1">SUM(H11+J11+L11)</f>
        <v>18</v>
      </c>
      <c r="G11" s="21">
        <f t="shared" ref="G11:G21" si="2">F11/D11</f>
        <v>1</v>
      </c>
      <c r="H11" s="22">
        <f>'[30]2 класс'!J2</f>
        <v>6</v>
      </c>
      <c r="I11" s="23">
        <f t="shared" ref="I11:I21" si="3">H11/F11</f>
        <v>0.33333333333333331</v>
      </c>
      <c r="J11" s="22">
        <f>'[30]2 класс'!K2</f>
        <v>10</v>
      </c>
      <c r="K11" s="23">
        <f t="shared" ref="K11:K21" si="4">J11/F11</f>
        <v>0.55555555555555558</v>
      </c>
      <c r="L11" s="22">
        <f>'[30]2 класс'!L2</f>
        <v>2</v>
      </c>
      <c r="M11" s="23">
        <f t="shared" ref="M11:M21" si="5">L11/F11</f>
        <v>0.1111111111111111</v>
      </c>
      <c r="N11" s="4" t="str">
        <f t="shared" ref="N11:N21" si="6">IF((H11+J11+L11)&gt;D11,"ОШИБКА","")</f>
        <v/>
      </c>
    </row>
    <row r="12" spans="1:14">
      <c r="A12" s="17">
        <v>3</v>
      </c>
      <c r="B12" s="30">
        <v>3</v>
      </c>
      <c r="C12" s="18">
        <v>22</v>
      </c>
      <c r="D12" s="18">
        <v>22</v>
      </c>
      <c r="E12" s="19">
        <f t="shared" si="0"/>
        <v>1</v>
      </c>
      <c r="F12" s="20">
        <f t="shared" si="1"/>
        <v>22</v>
      </c>
      <c r="G12" s="21">
        <f t="shared" si="2"/>
        <v>1</v>
      </c>
      <c r="H12" s="22">
        <f>'[30]3 класс'!J2</f>
        <v>5</v>
      </c>
      <c r="I12" s="23">
        <f t="shared" si="3"/>
        <v>0.22727272727272727</v>
      </c>
      <c r="J12" s="22">
        <f>'[30]3 класс'!K2</f>
        <v>16</v>
      </c>
      <c r="K12" s="23">
        <f t="shared" si="4"/>
        <v>0.72727272727272729</v>
      </c>
      <c r="L12" s="22">
        <f>'[30]3 класс'!L2</f>
        <v>1</v>
      </c>
      <c r="M12" s="23">
        <f t="shared" si="5"/>
        <v>4.5454545454545456E-2</v>
      </c>
      <c r="N12" s="4" t="str">
        <f t="shared" si="6"/>
        <v/>
      </c>
    </row>
    <row r="13" spans="1:14">
      <c r="A13" s="17">
        <v>4</v>
      </c>
      <c r="B13" s="30">
        <v>4</v>
      </c>
      <c r="C13" s="18">
        <v>23</v>
      </c>
      <c r="D13" s="18">
        <v>23</v>
      </c>
      <c r="E13" s="19">
        <f t="shared" si="0"/>
        <v>1</v>
      </c>
      <c r="F13" s="20">
        <f t="shared" si="1"/>
        <v>23</v>
      </c>
      <c r="G13" s="21">
        <f t="shared" si="2"/>
        <v>1</v>
      </c>
      <c r="H13" s="22">
        <f>'[30]4 класс'!K2</f>
        <v>0</v>
      </c>
      <c r="I13" s="23">
        <f t="shared" si="3"/>
        <v>0</v>
      </c>
      <c r="J13" s="22">
        <f>'[30]4 класс'!L2</f>
        <v>19</v>
      </c>
      <c r="K13" s="23">
        <f t="shared" si="4"/>
        <v>0.82608695652173914</v>
      </c>
      <c r="L13" s="22">
        <f>'[30]4 класс'!M2</f>
        <v>4</v>
      </c>
      <c r="M13" s="23">
        <f t="shared" si="5"/>
        <v>0.17391304347826086</v>
      </c>
      <c r="N13" s="4" t="str">
        <f t="shared" si="6"/>
        <v/>
      </c>
    </row>
    <row r="14" spans="1:14">
      <c r="A14" s="17">
        <v>5</v>
      </c>
      <c r="B14" s="30">
        <v>5</v>
      </c>
      <c r="C14" s="18">
        <v>18</v>
      </c>
      <c r="D14" s="18">
        <v>17</v>
      </c>
      <c r="E14" s="19">
        <f t="shared" si="0"/>
        <v>0.94444444444444442</v>
      </c>
      <c r="F14" s="20">
        <f t="shared" si="1"/>
        <v>17</v>
      </c>
      <c r="G14" s="21">
        <f t="shared" si="2"/>
        <v>1</v>
      </c>
      <c r="H14" s="22">
        <f>'[30]5 класс'!L2</f>
        <v>0</v>
      </c>
      <c r="I14" s="23">
        <f t="shared" si="3"/>
        <v>0</v>
      </c>
      <c r="J14" s="22">
        <f>'[30]5 класс'!M2</f>
        <v>9</v>
      </c>
      <c r="K14" s="23">
        <f t="shared" si="4"/>
        <v>0.52941176470588236</v>
      </c>
      <c r="L14" s="22">
        <f>'[30]5 класс'!N2</f>
        <v>8</v>
      </c>
      <c r="M14" s="23">
        <f t="shared" si="5"/>
        <v>0.47058823529411764</v>
      </c>
      <c r="N14" s="4" t="str">
        <f t="shared" si="6"/>
        <v/>
      </c>
    </row>
    <row r="15" spans="1:14">
      <c r="A15" s="17">
        <v>6</v>
      </c>
      <c r="B15" s="30">
        <v>6</v>
      </c>
      <c r="C15" s="18">
        <v>22</v>
      </c>
      <c r="D15" s="18">
        <v>22</v>
      </c>
      <c r="E15" s="19">
        <f t="shared" si="0"/>
        <v>1</v>
      </c>
      <c r="F15" s="20">
        <f t="shared" si="1"/>
        <v>22</v>
      </c>
      <c r="G15" s="21">
        <f t="shared" si="2"/>
        <v>1</v>
      </c>
      <c r="H15" s="22">
        <f>'[30]6 класс'!L2</f>
        <v>5</v>
      </c>
      <c r="I15" s="23">
        <f t="shared" si="3"/>
        <v>0.22727272727272727</v>
      </c>
      <c r="J15" s="22">
        <f>'[30]6 класс'!M2</f>
        <v>11</v>
      </c>
      <c r="K15" s="23">
        <f t="shared" si="4"/>
        <v>0.5</v>
      </c>
      <c r="L15" s="22">
        <f>'[30]6 класс'!N2</f>
        <v>6</v>
      </c>
      <c r="M15" s="23">
        <f t="shared" si="5"/>
        <v>0.27272727272727271</v>
      </c>
      <c r="N15" s="4" t="str">
        <f t="shared" si="6"/>
        <v/>
      </c>
    </row>
    <row r="16" spans="1:14">
      <c r="A16" s="17">
        <v>7</v>
      </c>
      <c r="B16" s="30">
        <v>7</v>
      </c>
      <c r="C16" s="18">
        <v>19</v>
      </c>
      <c r="D16" s="18">
        <v>19</v>
      </c>
      <c r="E16" s="19">
        <f t="shared" si="0"/>
        <v>1</v>
      </c>
      <c r="F16" s="20">
        <f t="shared" si="1"/>
        <v>19</v>
      </c>
      <c r="G16" s="21">
        <f t="shared" si="2"/>
        <v>1</v>
      </c>
      <c r="H16" s="22">
        <f>'[30]7 класс'!L2</f>
        <v>10</v>
      </c>
      <c r="I16" s="23">
        <f t="shared" si="3"/>
        <v>0.52631578947368418</v>
      </c>
      <c r="J16" s="22">
        <f>'[30]7 класс'!M2</f>
        <v>4</v>
      </c>
      <c r="K16" s="23">
        <f t="shared" si="4"/>
        <v>0.21052631578947367</v>
      </c>
      <c r="L16" s="22">
        <f>'[30]7 класс'!N2</f>
        <v>5</v>
      </c>
      <c r="M16" s="23">
        <f t="shared" si="5"/>
        <v>0.26315789473684209</v>
      </c>
      <c r="N16" s="4" t="str">
        <f t="shared" si="6"/>
        <v/>
      </c>
    </row>
    <row r="17" spans="1:14">
      <c r="A17" s="17">
        <v>8</v>
      </c>
      <c r="B17" s="30">
        <v>8</v>
      </c>
      <c r="C17" s="18">
        <v>16</v>
      </c>
      <c r="D17" s="18">
        <v>16</v>
      </c>
      <c r="E17" s="19">
        <f t="shared" si="0"/>
        <v>1</v>
      </c>
      <c r="F17" s="20">
        <f t="shared" si="1"/>
        <v>16</v>
      </c>
      <c r="G17" s="21">
        <f t="shared" si="2"/>
        <v>1</v>
      </c>
      <c r="H17" s="22">
        <f>'[30]8 класс'!L2</f>
        <v>8</v>
      </c>
      <c r="I17" s="23">
        <f t="shared" si="3"/>
        <v>0.5</v>
      </c>
      <c r="J17" s="22">
        <f>'[30]8 класс'!M2</f>
        <v>4</v>
      </c>
      <c r="K17" s="23">
        <f t="shared" si="4"/>
        <v>0.25</v>
      </c>
      <c r="L17" s="22">
        <f>'[30]8 класс'!N2</f>
        <v>4</v>
      </c>
      <c r="M17" s="23">
        <f t="shared" si="5"/>
        <v>0.25</v>
      </c>
      <c r="N17" s="4" t="str">
        <f t="shared" si="6"/>
        <v/>
      </c>
    </row>
    <row r="18" spans="1:14">
      <c r="A18" s="17">
        <v>9</v>
      </c>
      <c r="B18" s="30">
        <v>9</v>
      </c>
      <c r="C18" s="18">
        <v>17</v>
      </c>
      <c r="D18" s="18">
        <v>16</v>
      </c>
      <c r="E18" s="19">
        <f t="shared" si="0"/>
        <v>0.94117647058823528</v>
      </c>
      <c r="F18" s="20">
        <f t="shared" si="1"/>
        <v>16</v>
      </c>
      <c r="G18" s="21">
        <f t="shared" si="2"/>
        <v>1</v>
      </c>
      <c r="H18" s="22">
        <f>'[30]9 класс'!L2</f>
        <v>8</v>
      </c>
      <c r="I18" s="23">
        <f t="shared" si="3"/>
        <v>0.5</v>
      </c>
      <c r="J18" s="22">
        <f>'[30]9 класс'!M2</f>
        <v>6</v>
      </c>
      <c r="K18" s="23">
        <f t="shared" si="4"/>
        <v>0.375</v>
      </c>
      <c r="L18" s="22">
        <f>'[30]9 класс'!N2</f>
        <v>2</v>
      </c>
      <c r="M18" s="23">
        <f t="shared" si="5"/>
        <v>0.125</v>
      </c>
      <c r="N18" s="4" t="str">
        <f t="shared" si="6"/>
        <v/>
      </c>
    </row>
    <row r="19" spans="1:14">
      <c r="A19" s="17">
        <v>10</v>
      </c>
      <c r="B19" s="30">
        <v>10</v>
      </c>
      <c r="C19" s="18">
        <v>10</v>
      </c>
      <c r="D19" s="18">
        <v>8</v>
      </c>
      <c r="E19" s="19">
        <f t="shared" si="0"/>
        <v>0.8</v>
      </c>
      <c r="F19" s="20">
        <f t="shared" si="1"/>
        <v>8</v>
      </c>
      <c r="G19" s="21">
        <f t="shared" si="2"/>
        <v>1</v>
      </c>
      <c r="H19" s="22">
        <f>'[30]10 класс'!L2</f>
        <v>0</v>
      </c>
      <c r="I19" s="23">
        <f t="shared" si="3"/>
        <v>0</v>
      </c>
      <c r="J19" s="22">
        <f>'[30]10 класс'!M2</f>
        <v>6</v>
      </c>
      <c r="K19" s="23">
        <f t="shared" si="4"/>
        <v>0.75</v>
      </c>
      <c r="L19" s="22">
        <f>'[30]10 класс'!N2</f>
        <v>2</v>
      </c>
      <c r="M19" s="23">
        <f t="shared" si="5"/>
        <v>0.25</v>
      </c>
      <c r="N19" s="4" t="str">
        <f t="shared" si="6"/>
        <v/>
      </c>
    </row>
    <row r="20" spans="1:14">
      <c r="A20" s="17">
        <v>11</v>
      </c>
      <c r="B20" s="30">
        <v>11</v>
      </c>
      <c r="C20" s="18">
        <v>12</v>
      </c>
      <c r="D20" s="18">
        <v>12</v>
      </c>
      <c r="E20" s="19">
        <f t="shared" si="0"/>
        <v>1</v>
      </c>
      <c r="F20" s="20">
        <f t="shared" si="1"/>
        <v>12</v>
      </c>
      <c r="G20" s="21">
        <f t="shared" si="2"/>
        <v>1</v>
      </c>
      <c r="H20" s="22">
        <f>'[30]11 класс'!L2</f>
        <v>1</v>
      </c>
      <c r="I20" s="23">
        <f t="shared" si="3"/>
        <v>8.3333333333333329E-2</v>
      </c>
      <c r="J20" s="22">
        <f>'[30]11 класс'!M2</f>
        <v>7</v>
      </c>
      <c r="K20" s="23">
        <f t="shared" si="4"/>
        <v>0.58333333333333337</v>
      </c>
      <c r="L20" s="22">
        <f>'[30]11 класс'!N2</f>
        <v>4</v>
      </c>
      <c r="M20" s="23">
        <f t="shared" si="5"/>
        <v>0.33333333333333331</v>
      </c>
      <c r="N20" s="4" t="str">
        <f t="shared" si="6"/>
        <v/>
      </c>
    </row>
    <row r="21" spans="1:14">
      <c r="A21" s="56" t="s">
        <v>8</v>
      </c>
      <c r="B21" s="57"/>
      <c r="C21" s="29">
        <f>SUM(C10:C20)</f>
        <v>198</v>
      </c>
      <c r="D21" s="24">
        <f>SUM(D10:D20)</f>
        <v>192</v>
      </c>
      <c r="E21" s="19">
        <f t="shared" si="0"/>
        <v>0.96969696969696972</v>
      </c>
      <c r="F21" s="24">
        <f>SUM(F10:F20)</f>
        <v>192</v>
      </c>
      <c r="G21" s="21">
        <f t="shared" si="2"/>
        <v>1</v>
      </c>
      <c r="H21" s="29">
        <f>SUM(H10:H20)</f>
        <v>53</v>
      </c>
      <c r="I21" s="23">
        <f t="shared" si="3"/>
        <v>0.27604166666666669</v>
      </c>
      <c r="J21" s="29">
        <f>SUM(J10:J20)</f>
        <v>100</v>
      </c>
      <c r="K21" s="23">
        <f t="shared" si="4"/>
        <v>0.52083333333333337</v>
      </c>
      <c r="L21" s="29">
        <f>SUM(L10:L20)</f>
        <v>39</v>
      </c>
      <c r="M21" s="23">
        <f t="shared" si="5"/>
        <v>0.203125</v>
      </c>
      <c r="N21" s="4" t="str">
        <f t="shared" si="6"/>
        <v/>
      </c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6">
    <mergeCell ref="A21:B21"/>
    <mergeCell ref="A1:N1"/>
    <mergeCell ref="A2:A9"/>
    <mergeCell ref="B2:B8"/>
    <mergeCell ref="C2:C8"/>
    <mergeCell ref="D2:E4"/>
    <mergeCell ref="F2:G4"/>
    <mergeCell ref="H2:M4"/>
    <mergeCell ref="N2:N8"/>
    <mergeCell ref="D5:D8"/>
    <mergeCell ref="E5:E8"/>
    <mergeCell ref="F5:F8"/>
    <mergeCell ref="G5:G8"/>
    <mergeCell ref="H5:I7"/>
    <mergeCell ref="J5:K7"/>
    <mergeCell ref="L5:M7"/>
  </mergeCells>
  <dataValidations count="6">
    <dataValidation type="whole" operator="lessThanOrEqual" allowBlank="1" showInputMessage="1" showErrorMessage="1" error="Количество обучающихся с основной группой здоровья не может превышать количество обучающихся в ОО" sqref="D10:D20">
      <formula1>C10</formula1>
    </dataValidation>
    <dataValidation type="whole" operator="lessThanOrEqual" allowBlank="1" showInputMessage="1" showErrorMessage="1" error="Количество сдавших тест не может превышать количество обучающихся с основной группой здоровья" sqref="F11:F20">
      <formula1>D11</formula1>
    </dataValidation>
    <dataValidation type="whole" operator="lessThanOrEqual" allowBlank="1" showInputMessage="1" showErrorMessage="1" error="Количество обучающихся с высоким уровнем физической подготовленности не может превышать количество обучающихся с основной группой здоровья" sqref="L10:L20">
      <formula1>D10</formula1>
    </dataValidation>
    <dataValidation type="whole" operator="lessThanOrEqual" showInputMessage="1" showErrorMessage="1" error="Количество сдавших тест не может превышать количество обучающихся с основной группой здоровья" sqref="F10">
      <formula1>D10</formula1>
    </dataValidation>
    <dataValidation type="whole" operator="lessThanOrEqual" allowBlank="1" showInputMessage="1" showErrorMessage="1" error="Количество обучающихся с низким уровнем физической подготовленности не может превышать количество обучающихся с основной группой здоровья" sqref="H10:H20">
      <formula1>D10</formula1>
    </dataValidation>
    <dataValidation type="whole" operator="lessThanOrEqual" allowBlank="1" showInputMessage="1" showErrorMessage="1" error="Количество обучающихся с средним уровнем физической подготовленности не может превышать количество обучающихся с основной группой здоровья" sqref="J10:J20">
      <formula1>D10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34.xml><?xml version="1.0" encoding="utf-8"?>
<worksheet xmlns="http://schemas.openxmlformats.org/spreadsheetml/2006/main" xmlns:r="http://schemas.openxmlformats.org/officeDocument/2006/relationships">
  <sheetPr>
    <tabColor rgb="FF0070C0"/>
  </sheetPr>
  <dimension ref="A1:N21"/>
  <sheetViews>
    <sheetView workbookViewId="0">
      <pane ySplit="9" topLeftCell="A10" activePane="bottomLeft" state="frozen"/>
      <selection pane="bottomLeft" sqref="A1:N1"/>
    </sheetView>
  </sheetViews>
  <sheetFormatPr defaultColWidth="9.140625" defaultRowHeight="15"/>
  <cols>
    <col min="1" max="2" width="9.140625" style="32"/>
    <col min="3" max="3" width="18.85546875" style="32" customWidth="1"/>
    <col min="4" max="4" width="9.140625" style="32"/>
    <col min="5" max="5" width="16" style="32" customWidth="1"/>
    <col min="6" max="6" width="9.140625" style="32"/>
    <col min="7" max="7" width="12" style="32" customWidth="1"/>
    <col min="8" max="8" width="9" style="32" customWidth="1"/>
    <col min="9" max="9" width="11.28515625" style="32" customWidth="1"/>
    <col min="10" max="13" width="9.140625" style="32"/>
    <col min="14" max="14" width="12.28515625" style="32" customWidth="1"/>
    <col min="15" max="16384" width="9.140625" style="32"/>
  </cols>
  <sheetData>
    <row r="1" spans="1:14" ht="78" customHeight="1">
      <c r="A1" s="66" t="s">
        <v>19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ht="15" customHeight="1">
      <c r="A2" s="66" t="s">
        <v>20</v>
      </c>
      <c r="B2" s="66" t="s">
        <v>4</v>
      </c>
      <c r="C2" s="66" t="s">
        <v>15</v>
      </c>
      <c r="D2" s="66" t="s">
        <v>16</v>
      </c>
      <c r="E2" s="66"/>
      <c r="F2" s="66" t="s">
        <v>3</v>
      </c>
      <c r="G2" s="66"/>
      <c r="H2" s="66" t="s">
        <v>10</v>
      </c>
      <c r="I2" s="66"/>
      <c r="J2" s="66"/>
      <c r="K2" s="66"/>
      <c r="L2" s="66"/>
      <c r="M2" s="66"/>
      <c r="N2" s="66" t="s">
        <v>13</v>
      </c>
    </row>
    <row r="3" spans="1:14" ht="15" customHeight="1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</row>
    <row r="4" spans="1:14" ht="87" customHeight="1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</row>
    <row r="5" spans="1:14" ht="51" customHeight="1">
      <c r="A5" s="66"/>
      <c r="B5" s="66"/>
      <c r="C5" s="66"/>
      <c r="D5" s="66" t="s">
        <v>1</v>
      </c>
      <c r="E5" s="66" t="s">
        <v>9</v>
      </c>
      <c r="F5" s="66" t="s">
        <v>1</v>
      </c>
      <c r="G5" s="66" t="s">
        <v>2</v>
      </c>
      <c r="H5" s="66" t="s">
        <v>7</v>
      </c>
      <c r="I5" s="66"/>
      <c r="J5" s="66" t="s">
        <v>6</v>
      </c>
      <c r="K5" s="66"/>
      <c r="L5" s="66" t="s">
        <v>5</v>
      </c>
      <c r="M5" s="66"/>
      <c r="N5" s="66"/>
    </row>
    <row r="6" spans="1:14">
      <c r="A6" s="66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</row>
    <row r="7" spans="1:14">
      <c r="A7" s="66"/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</row>
    <row r="8" spans="1:14">
      <c r="A8" s="66"/>
      <c r="B8" s="66"/>
      <c r="C8" s="66"/>
      <c r="D8" s="66"/>
      <c r="E8" s="66"/>
      <c r="F8" s="66"/>
      <c r="G8" s="66"/>
      <c r="H8" s="32" t="s">
        <v>1</v>
      </c>
      <c r="I8" s="32" t="s">
        <v>2</v>
      </c>
      <c r="J8" s="32" t="s">
        <v>1</v>
      </c>
      <c r="K8" s="32" t="s">
        <v>2</v>
      </c>
      <c r="L8" s="32" t="s">
        <v>1</v>
      </c>
      <c r="M8" s="32" t="s">
        <v>2</v>
      </c>
      <c r="N8" s="66"/>
    </row>
    <row r="9" spans="1:14">
      <c r="A9" s="66"/>
      <c r="B9" s="32">
        <v>1</v>
      </c>
      <c r="C9" s="32">
        <v>2</v>
      </c>
      <c r="D9" s="32">
        <v>3</v>
      </c>
      <c r="E9" s="32">
        <v>4</v>
      </c>
      <c r="F9" s="32">
        <v>5</v>
      </c>
      <c r="G9" s="32">
        <v>6</v>
      </c>
      <c r="H9" s="32">
        <v>7</v>
      </c>
      <c r="I9" s="32">
        <v>8</v>
      </c>
      <c r="J9" s="32">
        <v>9</v>
      </c>
      <c r="K9" s="32">
        <v>10</v>
      </c>
      <c r="L9" s="32">
        <v>11</v>
      </c>
      <c r="M9" s="32">
        <v>12</v>
      </c>
      <c r="N9" s="32">
        <v>13</v>
      </c>
    </row>
    <row r="10" spans="1:14">
      <c r="A10" s="32">
        <v>1</v>
      </c>
      <c r="B10" s="32">
        <v>1</v>
      </c>
      <c r="C10" s="32">
        <v>6</v>
      </c>
      <c r="D10" s="32">
        <v>5</v>
      </c>
      <c r="E10" s="32">
        <f>D10/C10</f>
        <v>0.83333333333333337</v>
      </c>
      <c r="F10" s="32">
        <f>SUM(H10+J10+L10)</f>
        <v>5</v>
      </c>
      <c r="G10" s="32">
        <f>F10/D10</f>
        <v>1</v>
      </c>
      <c r="H10" s="32">
        <f>'[31]1 класс'!J2</f>
        <v>1</v>
      </c>
      <c r="I10" s="32">
        <f>H10/F10</f>
        <v>0.2</v>
      </c>
      <c r="J10" s="32">
        <f>'[31]1 класс'!K2</f>
        <v>3</v>
      </c>
      <c r="K10" s="32">
        <f>J10/F10</f>
        <v>0.6</v>
      </c>
      <c r="L10" s="32">
        <f>'[31]1 класс'!L2</f>
        <v>1</v>
      </c>
      <c r="M10" s="32">
        <f>L10/F10</f>
        <v>0.2</v>
      </c>
      <c r="N10" s="32" t="str">
        <f>IF((H10+J10+L10)&gt;D10,"ОШИБКА","")</f>
        <v/>
      </c>
    </row>
    <row r="11" spans="1:14">
      <c r="A11" s="32">
        <v>2</v>
      </c>
      <c r="B11" s="32">
        <v>2</v>
      </c>
      <c r="C11" s="32">
        <v>10</v>
      </c>
      <c r="D11" s="32">
        <v>9</v>
      </c>
      <c r="E11" s="32">
        <f t="shared" ref="E11:E21" si="0">D11/C11</f>
        <v>0.9</v>
      </c>
      <c r="F11" s="32">
        <f t="shared" ref="F11:F20" si="1">SUM(H11+J11+L11)</f>
        <v>9</v>
      </c>
      <c r="G11" s="32">
        <f t="shared" ref="G11:G21" si="2">F11/D11</f>
        <v>1</v>
      </c>
      <c r="H11" s="32">
        <f>'[31]2 класс'!J2</f>
        <v>0</v>
      </c>
      <c r="I11" s="32">
        <f t="shared" ref="I11:I21" si="3">H11/F11</f>
        <v>0</v>
      </c>
      <c r="J11" s="32">
        <f>'[31]2 класс'!K2</f>
        <v>5</v>
      </c>
      <c r="K11" s="32">
        <f t="shared" ref="K11:K21" si="4">J11/F11</f>
        <v>0.55555555555555558</v>
      </c>
      <c r="L11" s="32">
        <f>'[31]2 класс'!L2</f>
        <v>4</v>
      </c>
      <c r="M11" s="32">
        <f t="shared" ref="M11:M21" si="5">L11/F11</f>
        <v>0.44444444444444442</v>
      </c>
      <c r="N11" s="32" t="str">
        <f t="shared" ref="N11:N21" si="6">IF((H11+J11+L11)&gt;D11,"ОШИБКА","")</f>
        <v/>
      </c>
    </row>
    <row r="12" spans="1:14">
      <c r="A12" s="32">
        <v>3</v>
      </c>
      <c r="B12" s="32">
        <v>3</v>
      </c>
      <c r="C12" s="32">
        <v>4</v>
      </c>
      <c r="D12" s="32">
        <v>4</v>
      </c>
      <c r="E12" s="32">
        <f t="shared" si="0"/>
        <v>1</v>
      </c>
      <c r="F12" s="32">
        <f t="shared" si="1"/>
        <v>4</v>
      </c>
      <c r="G12" s="32">
        <f t="shared" si="2"/>
        <v>1</v>
      </c>
      <c r="H12" s="32">
        <f>'[31]3 класс'!J2</f>
        <v>0</v>
      </c>
      <c r="I12" s="32">
        <f t="shared" si="3"/>
        <v>0</v>
      </c>
      <c r="J12" s="32">
        <f>'[31]3 класс'!K2</f>
        <v>3</v>
      </c>
      <c r="K12" s="32">
        <f t="shared" si="4"/>
        <v>0.75</v>
      </c>
      <c r="L12" s="32">
        <f>'[31]3 класс'!L2</f>
        <v>1</v>
      </c>
      <c r="M12" s="32">
        <f t="shared" si="5"/>
        <v>0.25</v>
      </c>
      <c r="N12" s="32" t="str">
        <f t="shared" si="6"/>
        <v/>
      </c>
    </row>
    <row r="13" spans="1:14">
      <c r="A13" s="32">
        <v>4</v>
      </c>
      <c r="B13" s="32">
        <v>4</v>
      </c>
      <c r="C13" s="32">
        <v>7</v>
      </c>
      <c r="D13" s="32">
        <v>7</v>
      </c>
      <c r="E13" s="32">
        <f t="shared" si="0"/>
        <v>1</v>
      </c>
      <c r="F13" s="32">
        <f t="shared" si="1"/>
        <v>7</v>
      </c>
      <c r="G13" s="32">
        <f t="shared" si="2"/>
        <v>1</v>
      </c>
      <c r="H13" s="32">
        <f>'[31]4 класс'!K2</f>
        <v>0</v>
      </c>
      <c r="I13" s="32">
        <f t="shared" si="3"/>
        <v>0</v>
      </c>
      <c r="J13" s="32">
        <f>'[31]4 класс'!L2</f>
        <v>3</v>
      </c>
      <c r="K13" s="32">
        <f t="shared" si="4"/>
        <v>0.42857142857142855</v>
      </c>
      <c r="L13" s="32">
        <f>'[31]4 класс'!M2</f>
        <v>4</v>
      </c>
      <c r="M13" s="32">
        <f t="shared" si="5"/>
        <v>0.5714285714285714</v>
      </c>
      <c r="N13" s="32" t="str">
        <f t="shared" si="6"/>
        <v/>
      </c>
    </row>
    <row r="14" spans="1:14">
      <c r="A14" s="32">
        <v>5</v>
      </c>
      <c r="B14" s="32">
        <v>5</v>
      </c>
      <c r="C14" s="32">
        <v>12</v>
      </c>
      <c r="D14" s="32">
        <v>12</v>
      </c>
      <c r="E14" s="32">
        <f t="shared" si="0"/>
        <v>1</v>
      </c>
      <c r="F14" s="32">
        <f t="shared" si="1"/>
        <v>12</v>
      </c>
      <c r="G14" s="32">
        <f t="shared" si="2"/>
        <v>1</v>
      </c>
      <c r="H14" s="32">
        <f>'[31]5 класс'!L2</f>
        <v>2</v>
      </c>
      <c r="I14" s="32">
        <f t="shared" si="3"/>
        <v>0.16666666666666666</v>
      </c>
      <c r="J14" s="32">
        <f>'[31]5 класс'!M2</f>
        <v>6</v>
      </c>
      <c r="K14" s="32">
        <f t="shared" si="4"/>
        <v>0.5</v>
      </c>
      <c r="L14" s="32">
        <f>'[31]5 класс'!N2</f>
        <v>4</v>
      </c>
      <c r="M14" s="32">
        <f t="shared" si="5"/>
        <v>0.33333333333333331</v>
      </c>
      <c r="N14" s="32" t="str">
        <f t="shared" si="6"/>
        <v/>
      </c>
    </row>
    <row r="15" spans="1:14">
      <c r="A15" s="32">
        <v>6</v>
      </c>
      <c r="B15" s="32">
        <v>6</v>
      </c>
      <c r="C15" s="32">
        <v>12</v>
      </c>
      <c r="D15" s="32">
        <v>12</v>
      </c>
      <c r="E15" s="32">
        <f t="shared" si="0"/>
        <v>1</v>
      </c>
      <c r="F15" s="32">
        <f t="shared" si="1"/>
        <v>11</v>
      </c>
      <c r="G15" s="32">
        <f t="shared" si="2"/>
        <v>0.91666666666666663</v>
      </c>
      <c r="H15" s="32">
        <f>'[31]6 класс'!L2</f>
        <v>0</v>
      </c>
      <c r="I15" s="32">
        <f t="shared" si="3"/>
        <v>0</v>
      </c>
      <c r="J15" s="32">
        <f>'[31]6 класс'!M2</f>
        <v>4</v>
      </c>
      <c r="K15" s="32">
        <f t="shared" si="4"/>
        <v>0.36363636363636365</v>
      </c>
      <c r="L15" s="32">
        <f>'[31]6 класс'!N2</f>
        <v>7</v>
      </c>
      <c r="M15" s="32">
        <f t="shared" si="5"/>
        <v>0.63636363636363635</v>
      </c>
      <c r="N15" s="32" t="str">
        <f t="shared" si="6"/>
        <v/>
      </c>
    </row>
    <row r="16" spans="1:14">
      <c r="A16" s="32">
        <v>7</v>
      </c>
      <c r="B16" s="32">
        <v>7</v>
      </c>
      <c r="C16" s="32">
        <v>9</v>
      </c>
      <c r="D16" s="32">
        <v>9</v>
      </c>
      <c r="E16" s="32">
        <f t="shared" si="0"/>
        <v>1</v>
      </c>
      <c r="F16" s="32">
        <f t="shared" si="1"/>
        <v>9</v>
      </c>
      <c r="G16" s="32">
        <f t="shared" si="2"/>
        <v>1</v>
      </c>
      <c r="H16" s="32">
        <f>'[31]7 класс'!L2</f>
        <v>1</v>
      </c>
      <c r="I16" s="32">
        <f t="shared" si="3"/>
        <v>0.1111111111111111</v>
      </c>
      <c r="J16" s="32">
        <f>'[31]7 класс'!M2</f>
        <v>4</v>
      </c>
      <c r="K16" s="32">
        <f t="shared" si="4"/>
        <v>0.44444444444444442</v>
      </c>
      <c r="L16" s="32">
        <f>'[31]7 класс'!N2</f>
        <v>4</v>
      </c>
      <c r="M16" s="32">
        <f t="shared" si="5"/>
        <v>0.44444444444444442</v>
      </c>
      <c r="N16" s="32" t="str">
        <f t="shared" si="6"/>
        <v/>
      </c>
    </row>
    <row r="17" spans="1:14">
      <c r="A17" s="32">
        <v>8</v>
      </c>
      <c r="B17" s="32">
        <v>8</v>
      </c>
      <c r="C17" s="32">
        <v>8</v>
      </c>
      <c r="D17" s="32">
        <v>7</v>
      </c>
      <c r="E17" s="32">
        <f t="shared" si="0"/>
        <v>0.875</v>
      </c>
      <c r="F17" s="32">
        <f t="shared" si="1"/>
        <v>7</v>
      </c>
      <c r="G17" s="32">
        <f t="shared" si="2"/>
        <v>1</v>
      </c>
      <c r="H17" s="32">
        <f>'[31]8 класс'!L2</f>
        <v>1</v>
      </c>
      <c r="I17" s="32">
        <f t="shared" si="3"/>
        <v>0.14285714285714285</v>
      </c>
      <c r="J17" s="32">
        <f>'[31]8 класс'!M2</f>
        <v>5</v>
      </c>
      <c r="K17" s="32">
        <f t="shared" si="4"/>
        <v>0.7142857142857143</v>
      </c>
      <c r="L17" s="32">
        <f>'[31]8 класс'!N2</f>
        <v>1</v>
      </c>
      <c r="M17" s="32">
        <f t="shared" si="5"/>
        <v>0.14285714285714285</v>
      </c>
      <c r="N17" s="32" t="str">
        <f t="shared" si="6"/>
        <v/>
      </c>
    </row>
    <row r="18" spans="1:14">
      <c r="A18" s="32">
        <v>9</v>
      </c>
      <c r="B18" s="32">
        <v>9</v>
      </c>
      <c r="C18" s="32">
        <v>5</v>
      </c>
      <c r="D18" s="32">
        <v>5</v>
      </c>
      <c r="E18" s="32">
        <f t="shared" si="0"/>
        <v>1</v>
      </c>
      <c r="F18" s="32">
        <f t="shared" si="1"/>
        <v>5</v>
      </c>
      <c r="G18" s="32">
        <f t="shared" si="2"/>
        <v>1</v>
      </c>
      <c r="H18" s="32">
        <f>'[31]9 класс'!L2</f>
        <v>0</v>
      </c>
      <c r="I18" s="32">
        <f t="shared" si="3"/>
        <v>0</v>
      </c>
      <c r="J18" s="32">
        <f>'[31]9 класс'!M2</f>
        <v>2</v>
      </c>
      <c r="K18" s="32">
        <f t="shared" si="4"/>
        <v>0.4</v>
      </c>
      <c r="L18" s="32">
        <f>'[31]9 класс'!N2</f>
        <v>3</v>
      </c>
      <c r="M18" s="32">
        <f t="shared" si="5"/>
        <v>0.6</v>
      </c>
      <c r="N18" s="32" t="str">
        <f t="shared" si="6"/>
        <v/>
      </c>
    </row>
    <row r="19" spans="1:14">
      <c r="A19" s="32">
        <v>10</v>
      </c>
      <c r="B19" s="32">
        <v>10</v>
      </c>
      <c r="C19" s="32">
        <v>2</v>
      </c>
      <c r="D19" s="32">
        <v>2</v>
      </c>
      <c r="E19" s="32">
        <f t="shared" si="0"/>
        <v>1</v>
      </c>
      <c r="F19" s="32">
        <f t="shared" si="1"/>
        <v>2</v>
      </c>
      <c r="G19" s="32">
        <f t="shared" si="2"/>
        <v>1</v>
      </c>
      <c r="H19" s="32">
        <f>'[31]10 класс'!L2</f>
        <v>1</v>
      </c>
      <c r="I19" s="32">
        <f t="shared" si="3"/>
        <v>0.5</v>
      </c>
      <c r="J19" s="32">
        <f>'[31]10 класс'!M2</f>
        <v>1</v>
      </c>
      <c r="K19" s="32">
        <f t="shared" si="4"/>
        <v>0.5</v>
      </c>
      <c r="L19" s="32">
        <f>'[31]10 класс'!N2</f>
        <v>0</v>
      </c>
      <c r="M19" s="32">
        <f t="shared" si="5"/>
        <v>0</v>
      </c>
      <c r="N19" s="32" t="str">
        <f t="shared" si="6"/>
        <v/>
      </c>
    </row>
    <row r="20" spans="1:14">
      <c r="A20" s="32">
        <v>11</v>
      </c>
      <c r="B20" s="32">
        <v>11</v>
      </c>
      <c r="C20" s="32">
        <v>6</v>
      </c>
      <c r="D20" s="32">
        <v>6</v>
      </c>
      <c r="E20" s="32">
        <f t="shared" si="0"/>
        <v>1</v>
      </c>
      <c r="F20" s="32">
        <f t="shared" si="1"/>
        <v>6</v>
      </c>
      <c r="G20" s="32">
        <f t="shared" si="2"/>
        <v>1</v>
      </c>
      <c r="H20" s="32">
        <f>'[31]11 класс'!L2</f>
        <v>0</v>
      </c>
      <c r="I20" s="32">
        <f t="shared" si="3"/>
        <v>0</v>
      </c>
      <c r="J20" s="32">
        <f>'[31]11 класс'!M2</f>
        <v>3</v>
      </c>
      <c r="K20" s="32">
        <f t="shared" si="4"/>
        <v>0.5</v>
      </c>
      <c r="L20" s="32">
        <f>'[31]11 класс'!N2</f>
        <v>3</v>
      </c>
      <c r="M20" s="32">
        <f t="shared" si="5"/>
        <v>0.5</v>
      </c>
      <c r="N20" s="32" t="str">
        <f t="shared" si="6"/>
        <v/>
      </c>
    </row>
    <row r="21" spans="1:14">
      <c r="A21" s="66" t="s">
        <v>8</v>
      </c>
      <c r="B21" s="66"/>
      <c r="C21" s="32">
        <f>SUM(C10:C20)</f>
        <v>81</v>
      </c>
      <c r="D21" s="32">
        <f>SUM(D10:D20)</f>
        <v>78</v>
      </c>
      <c r="E21" s="32">
        <f t="shared" si="0"/>
        <v>0.96296296296296291</v>
      </c>
      <c r="F21" s="32">
        <f>SUM(F10:F20)</f>
        <v>77</v>
      </c>
      <c r="G21" s="32">
        <f t="shared" si="2"/>
        <v>0.98717948717948723</v>
      </c>
      <c r="H21" s="32">
        <f>SUM(H10:H20)</f>
        <v>6</v>
      </c>
      <c r="I21" s="32">
        <f t="shared" si="3"/>
        <v>7.792207792207792E-2</v>
      </c>
      <c r="J21" s="32">
        <f>SUM(J10:J20)</f>
        <v>39</v>
      </c>
      <c r="K21" s="32">
        <f t="shared" si="4"/>
        <v>0.50649350649350644</v>
      </c>
      <c r="L21" s="32">
        <f>SUM(L10:L20)</f>
        <v>32</v>
      </c>
      <c r="M21" s="32">
        <f t="shared" si="5"/>
        <v>0.41558441558441561</v>
      </c>
      <c r="N21" s="32" t="str">
        <f t="shared" si="6"/>
        <v/>
      </c>
    </row>
  </sheetData>
  <sheetProtection formatCells="0" formatColumns="0" formatRows="0" insertColumns="0" insertRows="0" insertHyperlinks="0" deleteColumns="0" deleteRows="0" sort="0" autoFilter="0" pivotTables="0"/>
  <mergeCells count="16">
    <mergeCell ref="A21:B21"/>
    <mergeCell ref="A1:N1"/>
    <mergeCell ref="A2:A9"/>
    <mergeCell ref="B2:B8"/>
    <mergeCell ref="C2:C8"/>
    <mergeCell ref="D2:E4"/>
    <mergeCell ref="F2:G4"/>
    <mergeCell ref="H2:M4"/>
    <mergeCell ref="N2:N8"/>
    <mergeCell ref="D5:D8"/>
    <mergeCell ref="E5:E8"/>
    <mergeCell ref="F5:F8"/>
    <mergeCell ref="G5:G8"/>
    <mergeCell ref="H5:I7"/>
    <mergeCell ref="J5:K7"/>
    <mergeCell ref="L5:M7"/>
  </mergeCells>
  <dataValidations count="6">
    <dataValidation type="whole" operator="lessThanOrEqual" allowBlank="1" showInputMessage="1" showErrorMessage="1" error="Количество обучающихся с основной группой здоровья не может превышать количество обучающихся в ОО" sqref="D10:D20">
      <formula1>C10</formula1>
    </dataValidation>
    <dataValidation type="whole" operator="lessThanOrEqual" allowBlank="1" showInputMessage="1" showErrorMessage="1" error="Количество сдавших тест не может превышать количество обучающихся с основной группой здоровья" sqref="F11:F20">
      <formula1>D11</formula1>
    </dataValidation>
    <dataValidation type="whole" operator="lessThanOrEqual" allowBlank="1" showInputMessage="1" showErrorMessage="1" error="Количество обучающихся с высоким уровнем физической подготовленности не может превышать количество обучающихся с основной группой здоровья" sqref="L10:L20">
      <formula1>D10</formula1>
    </dataValidation>
    <dataValidation type="whole" operator="lessThanOrEqual" showInputMessage="1" showErrorMessage="1" error="Количество сдавших тест не может превышать количество обучающихся с основной группой здоровья" sqref="F10">
      <formula1>D10</formula1>
    </dataValidation>
    <dataValidation type="whole" operator="lessThanOrEqual" allowBlank="1" showInputMessage="1" showErrorMessage="1" error="Количество обучающихся с низким уровнем физической подготовленности не может превышать количество обучающихся с основной группой здоровья" sqref="H10:H20">
      <formula1>D10</formula1>
    </dataValidation>
    <dataValidation type="whole" operator="lessThanOrEqual" allowBlank="1" showInputMessage="1" showErrorMessage="1" error="Количество обучающихся с средним уровнем физической подготовленности не может превышать количество обучающихся с основной группой здоровья" sqref="J10:J20">
      <formula1>D10</formula1>
    </dataValidation>
  </dataValidation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XFD1048576"/>
    </sheetView>
  </sheetViews>
  <sheetFormatPr defaultRowHeight="15"/>
  <cols>
    <col min="1" max="16384" width="9.140625" style="50"/>
  </cols>
  <sheetData/>
  <sheetProtection sheet="1" formatCells="0" formatColumns="0" formatRows="0" insertColumns="0" insertRows="0" insertHyperlinks="0" deleteColumns="0" deleteRows="0" sort="0" autoFilter="0" pivotTables="0"/>
  <mergeCells count="1">
    <mergeCell ref="A1:XFD104857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70C0"/>
  </sheetPr>
  <dimension ref="A1:N21"/>
  <sheetViews>
    <sheetView workbookViewId="0">
      <pane ySplit="9" topLeftCell="A10" activePane="bottomLeft" state="frozen"/>
      <selection pane="bottomLeft" activeCell="D20" sqref="D20"/>
    </sheetView>
  </sheetViews>
  <sheetFormatPr defaultColWidth="9.140625" defaultRowHeight="15"/>
  <cols>
    <col min="1" max="2" width="9.140625" style="15"/>
    <col min="3" max="3" width="18.85546875" style="15" customWidth="1"/>
    <col min="4" max="4" width="9.140625" style="15"/>
    <col min="5" max="5" width="16" style="15" customWidth="1"/>
    <col min="6" max="6" width="9.140625" style="15"/>
    <col min="7" max="7" width="12" style="25" customWidth="1"/>
    <col min="8" max="8" width="9" style="15" customWidth="1"/>
    <col min="9" max="9" width="11.28515625" style="15" customWidth="1"/>
    <col min="10" max="13" width="9.140625" style="15"/>
    <col min="14" max="14" width="12.28515625" style="15" customWidth="1"/>
    <col min="15" max="16384" width="9.140625" style="15"/>
  </cols>
  <sheetData>
    <row r="1" spans="1:14" ht="78" customHeight="1">
      <c r="A1" s="58" t="s">
        <v>12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4" ht="15" customHeight="1">
      <c r="A2" s="60" t="s">
        <v>11</v>
      </c>
      <c r="B2" s="55" t="s">
        <v>4</v>
      </c>
      <c r="C2" s="55" t="s">
        <v>15</v>
      </c>
      <c r="D2" s="55" t="s">
        <v>0</v>
      </c>
      <c r="E2" s="55"/>
      <c r="F2" s="55" t="s">
        <v>3</v>
      </c>
      <c r="G2" s="55"/>
      <c r="H2" s="55" t="s">
        <v>10</v>
      </c>
      <c r="I2" s="55"/>
      <c r="J2" s="55"/>
      <c r="K2" s="55"/>
      <c r="L2" s="55"/>
      <c r="M2" s="55"/>
      <c r="N2" s="63" t="s">
        <v>13</v>
      </c>
    </row>
    <row r="3" spans="1:14" ht="15" customHeight="1">
      <c r="A3" s="61"/>
      <c r="B3" s="55"/>
      <c r="C3" s="55"/>
      <c r="D3" s="55"/>
      <c r="E3" s="55"/>
      <c r="F3" s="62"/>
      <c r="G3" s="62"/>
      <c r="H3" s="62"/>
      <c r="I3" s="62"/>
      <c r="J3" s="62"/>
      <c r="K3" s="62"/>
      <c r="L3" s="62"/>
      <c r="M3" s="62"/>
      <c r="N3" s="64"/>
    </row>
    <row r="4" spans="1:14" ht="87" customHeight="1">
      <c r="A4" s="61"/>
      <c r="B4" s="55"/>
      <c r="C4" s="55"/>
      <c r="D4" s="55"/>
      <c r="E4" s="55"/>
      <c r="F4" s="62"/>
      <c r="G4" s="62"/>
      <c r="H4" s="62"/>
      <c r="I4" s="62"/>
      <c r="J4" s="62"/>
      <c r="K4" s="62"/>
      <c r="L4" s="62"/>
      <c r="M4" s="62"/>
      <c r="N4" s="64"/>
    </row>
    <row r="5" spans="1:14" ht="51" customHeight="1">
      <c r="A5" s="61"/>
      <c r="B5" s="55"/>
      <c r="C5" s="55"/>
      <c r="D5" s="51" t="s">
        <v>1</v>
      </c>
      <c r="E5" s="51" t="s">
        <v>9</v>
      </c>
      <c r="F5" s="51" t="s">
        <v>1</v>
      </c>
      <c r="G5" s="53" t="s">
        <v>2</v>
      </c>
      <c r="H5" s="55" t="s">
        <v>7</v>
      </c>
      <c r="I5" s="55"/>
      <c r="J5" s="55" t="s">
        <v>6</v>
      </c>
      <c r="K5" s="55"/>
      <c r="L5" s="55" t="s">
        <v>5</v>
      </c>
      <c r="M5" s="55"/>
      <c r="N5" s="64"/>
    </row>
    <row r="6" spans="1:14">
      <c r="A6" s="61"/>
      <c r="B6" s="55"/>
      <c r="C6" s="55"/>
      <c r="D6" s="52"/>
      <c r="E6" s="52"/>
      <c r="F6" s="52"/>
      <c r="G6" s="54"/>
      <c r="H6" s="55"/>
      <c r="I6" s="55"/>
      <c r="J6" s="55"/>
      <c r="K6" s="55"/>
      <c r="L6" s="55"/>
      <c r="M6" s="55"/>
      <c r="N6" s="64"/>
    </row>
    <row r="7" spans="1:14">
      <c r="A7" s="61"/>
      <c r="B7" s="55"/>
      <c r="C7" s="55"/>
      <c r="D7" s="52"/>
      <c r="E7" s="52"/>
      <c r="F7" s="52"/>
      <c r="G7" s="54"/>
      <c r="H7" s="55"/>
      <c r="I7" s="55"/>
      <c r="J7" s="55"/>
      <c r="K7" s="55"/>
      <c r="L7" s="55"/>
      <c r="M7" s="55"/>
      <c r="N7" s="64"/>
    </row>
    <row r="8" spans="1:14">
      <c r="A8" s="61"/>
      <c r="B8" s="55"/>
      <c r="C8" s="55"/>
      <c r="D8" s="52"/>
      <c r="E8" s="52"/>
      <c r="F8" s="52"/>
      <c r="G8" s="54"/>
      <c r="H8" s="31" t="s">
        <v>1</v>
      </c>
      <c r="I8" s="31" t="s">
        <v>2</v>
      </c>
      <c r="J8" s="31" t="s">
        <v>1</v>
      </c>
      <c r="K8" s="31" t="s">
        <v>2</v>
      </c>
      <c r="L8" s="31" t="s">
        <v>1</v>
      </c>
      <c r="M8" s="31" t="s">
        <v>2</v>
      </c>
      <c r="N8" s="65"/>
    </row>
    <row r="9" spans="1:14">
      <c r="A9" s="57"/>
      <c r="B9" s="16">
        <v>1</v>
      </c>
      <c r="C9" s="16">
        <v>2</v>
      </c>
      <c r="D9" s="16">
        <v>3</v>
      </c>
      <c r="E9" s="16">
        <v>4</v>
      </c>
      <c r="F9" s="16">
        <v>5</v>
      </c>
      <c r="G9" s="16">
        <v>6</v>
      </c>
      <c r="H9" s="16">
        <v>7</v>
      </c>
      <c r="I9" s="16">
        <v>8</v>
      </c>
      <c r="J9" s="16">
        <v>9</v>
      </c>
      <c r="K9" s="16">
        <v>10</v>
      </c>
      <c r="L9" s="16">
        <v>11</v>
      </c>
      <c r="M9" s="16">
        <v>12</v>
      </c>
      <c r="N9" s="16">
        <v>13</v>
      </c>
    </row>
    <row r="10" spans="1:14">
      <c r="A10" s="17">
        <v>1</v>
      </c>
      <c r="B10" s="30">
        <v>1</v>
      </c>
      <c r="C10" s="18">
        <v>4</v>
      </c>
      <c r="D10" s="18">
        <v>4</v>
      </c>
      <c r="E10" s="19">
        <f>D10/C10</f>
        <v>1</v>
      </c>
      <c r="F10" s="20">
        <f>SUM(H10+J10+L10)</f>
        <v>4</v>
      </c>
      <c r="G10" s="21">
        <f>F10/D10</f>
        <v>1</v>
      </c>
      <c r="H10" s="22">
        <f>'[2]1 класс'!J2</f>
        <v>0</v>
      </c>
      <c r="I10" s="23">
        <f>H10/F10</f>
        <v>0</v>
      </c>
      <c r="J10" s="22">
        <f>'[2]1 класс'!K2</f>
        <v>4</v>
      </c>
      <c r="K10" s="23">
        <f>J10/F10</f>
        <v>1</v>
      </c>
      <c r="L10" s="22">
        <f>'[2]1 класс'!L2</f>
        <v>0</v>
      </c>
      <c r="M10" s="23">
        <f>L10/F10</f>
        <v>0</v>
      </c>
      <c r="N10" s="4" t="str">
        <f>IF((H10+J10+L10)&gt;D10,"ОШИБКА","")</f>
        <v/>
      </c>
    </row>
    <row r="11" spans="1:14">
      <c r="A11" s="17">
        <v>2</v>
      </c>
      <c r="B11" s="30">
        <v>2</v>
      </c>
      <c r="C11" s="18">
        <v>4</v>
      </c>
      <c r="D11" s="18">
        <v>4</v>
      </c>
      <c r="E11" s="19">
        <f t="shared" ref="E11:E21" si="0">D11/C11</f>
        <v>1</v>
      </c>
      <c r="F11" s="20">
        <f t="shared" ref="F11:F20" si="1">SUM(H11+J11+L11)</f>
        <v>4</v>
      </c>
      <c r="G11" s="21">
        <f t="shared" ref="G11:G21" si="2">F11/D11</f>
        <v>1</v>
      </c>
      <c r="H11" s="22">
        <f>'[2]2 класс'!J2</f>
        <v>0</v>
      </c>
      <c r="I11" s="23">
        <f t="shared" ref="I11:I21" si="3">H11/F11</f>
        <v>0</v>
      </c>
      <c r="J11" s="22">
        <f>'[2]2 класс'!K2</f>
        <v>2</v>
      </c>
      <c r="K11" s="23">
        <f t="shared" ref="K11:K21" si="4">J11/F11</f>
        <v>0.5</v>
      </c>
      <c r="L11" s="22">
        <f>'[2]2 класс'!L2</f>
        <v>2</v>
      </c>
      <c r="M11" s="23">
        <f t="shared" ref="M11:M21" si="5">L11/F11</f>
        <v>0.5</v>
      </c>
      <c r="N11" s="4" t="str">
        <f t="shared" ref="N11:N21" si="6">IF((H11+J11+L11)&gt;D11,"ОШИБКА","")</f>
        <v/>
      </c>
    </row>
    <row r="12" spans="1:14">
      <c r="A12" s="17">
        <v>3</v>
      </c>
      <c r="B12" s="30">
        <v>3</v>
      </c>
      <c r="C12" s="18">
        <v>5</v>
      </c>
      <c r="D12" s="18">
        <v>5</v>
      </c>
      <c r="E12" s="19">
        <f t="shared" si="0"/>
        <v>1</v>
      </c>
      <c r="F12" s="20">
        <f t="shared" si="1"/>
        <v>5</v>
      </c>
      <c r="G12" s="21">
        <f t="shared" si="2"/>
        <v>1</v>
      </c>
      <c r="H12" s="22">
        <f>'[2]3 класс'!J2</f>
        <v>1</v>
      </c>
      <c r="I12" s="23">
        <f t="shared" si="3"/>
        <v>0.2</v>
      </c>
      <c r="J12" s="22">
        <f>'[2]3 класс'!K2</f>
        <v>3</v>
      </c>
      <c r="K12" s="23">
        <f t="shared" si="4"/>
        <v>0.6</v>
      </c>
      <c r="L12" s="22">
        <f>'[2]3 класс'!L2</f>
        <v>1</v>
      </c>
      <c r="M12" s="23">
        <f t="shared" si="5"/>
        <v>0.2</v>
      </c>
      <c r="N12" s="4" t="str">
        <f t="shared" si="6"/>
        <v/>
      </c>
    </row>
    <row r="13" spans="1:14">
      <c r="A13" s="17">
        <v>4</v>
      </c>
      <c r="B13" s="30">
        <v>4</v>
      </c>
      <c r="C13" s="18">
        <v>3</v>
      </c>
      <c r="D13" s="18">
        <v>3</v>
      </c>
      <c r="E13" s="19">
        <f t="shared" si="0"/>
        <v>1</v>
      </c>
      <c r="F13" s="20">
        <f t="shared" si="1"/>
        <v>3</v>
      </c>
      <c r="G13" s="21">
        <f t="shared" si="2"/>
        <v>1</v>
      </c>
      <c r="H13" s="22">
        <f>'[2]4 класс'!K2</f>
        <v>0</v>
      </c>
      <c r="I13" s="23">
        <f t="shared" si="3"/>
        <v>0</v>
      </c>
      <c r="J13" s="22">
        <f>'[2]4 класс'!L2</f>
        <v>3</v>
      </c>
      <c r="K13" s="23">
        <f t="shared" si="4"/>
        <v>1</v>
      </c>
      <c r="L13" s="22">
        <f>'[2]4 класс'!M2</f>
        <v>0</v>
      </c>
      <c r="M13" s="23">
        <f t="shared" si="5"/>
        <v>0</v>
      </c>
      <c r="N13" s="4" t="str">
        <f t="shared" si="6"/>
        <v/>
      </c>
    </row>
    <row r="14" spans="1:14">
      <c r="A14" s="17">
        <v>5</v>
      </c>
      <c r="B14" s="30">
        <v>5</v>
      </c>
      <c r="C14" s="18">
        <v>7</v>
      </c>
      <c r="D14" s="18">
        <v>7</v>
      </c>
      <c r="E14" s="19">
        <f t="shared" si="0"/>
        <v>1</v>
      </c>
      <c r="F14" s="20">
        <f t="shared" si="1"/>
        <v>7</v>
      </c>
      <c r="G14" s="21">
        <f t="shared" si="2"/>
        <v>1</v>
      </c>
      <c r="H14" s="22">
        <f>'[2]5 класс'!L2</f>
        <v>1</v>
      </c>
      <c r="I14" s="23">
        <f t="shared" si="3"/>
        <v>0.14285714285714285</v>
      </c>
      <c r="J14" s="22">
        <f>'[2]5 класс'!M2</f>
        <v>6</v>
      </c>
      <c r="K14" s="23">
        <f t="shared" si="4"/>
        <v>0.8571428571428571</v>
      </c>
      <c r="L14" s="22">
        <f>'[2]5 класс'!N2</f>
        <v>0</v>
      </c>
      <c r="M14" s="23">
        <f t="shared" si="5"/>
        <v>0</v>
      </c>
      <c r="N14" s="4" t="str">
        <f t="shared" si="6"/>
        <v/>
      </c>
    </row>
    <row r="15" spans="1:14">
      <c r="A15" s="17">
        <v>6</v>
      </c>
      <c r="B15" s="30">
        <v>6</v>
      </c>
      <c r="C15" s="18">
        <v>7</v>
      </c>
      <c r="D15" s="18">
        <v>7</v>
      </c>
      <c r="E15" s="19">
        <f t="shared" si="0"/>
        <v>1</v>
      </c>
      <c r="F15" s="20">
        <f t="shared" si="1"/>
        <v>7</v>
      </c>
      <c r="G15" s="21">
        <f t="shared" si="2"/>
        <v>1</v>
      </c>
      <c r="H15" s="22">
        <f>'[2]6 класс'!L2</f>
        <v>0</v>
      </c>
      <c r="I15" s="23">
        <f t="shared" si="3"/>
        <v>0</v>
      </c>
      <c r="J15" s="22">
        <f>'[2]6 класс'!M2</f>
        <v>7</v>
      </c>
      <c r="K15" s="23">
        <f t="shared" si="4"/>
        <v>1</v>
      </c>
      <c r="L15" s="22">
        <f>'[2]6 класс'!N2</f>
        <v>0</v>
      </c>
      <c r="M15" s="23">
        <f t="shared" si="5"/>
        <v>0</v>
      </c>
      <c r="N15" s="4" t="str">
        <f t="shared" si="6"/>
        <v/>
      </c>
    </row>
    <row r="16" spans="1:14">
      <c r="A16" s="17">
        <v>7</v>
      </c>
      <c r="B16" s="30">
        <v>7</v>
      </c>
      <c r="C16" s="18">
        <v>6</v>
      </c>
      <c r="D16" s="18">
        <v>6</v>
      </c>
      <c r="E16" s="19">
        <f t="shared" si="0"/>
        <v>1</v>
      </c>
      <c r="F16" s="20">
        <f t="shared" si="1"/>
        <v>6</v>
      </c>
      <c r="G16" s="21">
        <f t="shared" si="2"/>
        <v>1</v>
      </c>
      <c r="H16" s="22">
        <f>'[2]7 класс'!L2</f>
        <v>0</v>
      </c>
      <c r="I16" s="23">
        <f t="shared" si="3"/>
        <v>0</v>
      </c>
      <c r="J16" s="22">
        <f>'[2]7 класс'!M2</f>
        <v>6</v>
      </c>
      <c r="K16" s="23">
        <f t="shared" si="4"/>
        <v>1</v>
      </c>
      <c r="L16" s="22">
        <f>'[2]7 класс'!N2</f>
        <v>0</v>
      </c>
      <c r="M16" s="23">
        <f t="shared" si="5"/>
        <v>0</v>
      </c>
      <c r="N16" s="4" t="str">
        <f t="shared" si="6"/>
        <v/>
      </c>
    </row>
    <row r="17" spans="1:14">
      <c r="A17" s="17">
        <v>8</v>
      </c>
      <c r="B17" s="30">
        <v>8</v>
      </c>
      <c r="C17" s="18">
        <v>1</v>
      </c>
      <c r="D17" s="18">
        <v>1</v>
      </c>
      <c r="E17" s="19">
        <f t="shared" si="0"/>
        <v>1</v>
      </c>
      <c r="F17" s="20">
        <f t="shared" si="1"/>
        <v>1</v>
      </c>
      <c r="G17" s="21">
        <f t="shared" si="2"/>
        <v>1</v>
      </c>
      <c r="H17" s="22">
        <f>'[2]8 класс'!L2</f>
        <v>0</v>
      </c>
      <c r="I17" s="23">
        <f t="shared" si="3"/>
        <v>0</v>
      </c>
      <c r="J17" s="22">
        <f>'[2]8 класс'!M2</f>
        <v>1</v>
      </c>
      <c r="K17" s="23">
        <f t="shared" si="4"/>
        <v>1</v>
      </c>
      <c r="L17" s="22">
        <f>'[2]8 класс'!N2</f>
        <v>0</v>
      </c>
      <c r="M17" s="23">
        <f t="shared" si="5"/>
        <v>0</v>
      </c>
      <c r="N17" s="4" t="str">
        <f t="shared" si="6"/>
        <v/>
      </c>
    </row>
    <row r="18" spans="1:14">
      <c r="A18" s="17">
        <v>9</v>
      </c>
      <c r="B18" s="30">
        <v>9</v>
      </c>
      <c r="C18" s="18">
        <v>6</v>
      </c>
      <c r="D18" s="18">
        <v>5</v>
      </c>
      <c r="E18" s="19">
        <f t="shared" si="0"/>
        <v>0.83333333333333337</v>
      </c>
      <c r="F18" s="20">
        <f t="shared" si="1"/>
        <v>5</v>
      </c>
      <c r="G18" s="21">
        <f t="shared" si="2"/>
        <v>1</v>
      </c>
      <c r="H18" s="22">
        <f>'[2]9 класс'!L2</f>
        <v>0</v>
      </c>
      <c r="I18" s="23">
        <f t="shared" si="3"/>
        <v>0</v>
      </c>
      <c r="J18" s="22">
        <f>'[2]9 класс'!M2</f>
        <v>4</v>
      </c>
      <c r="K18" s="23">
        <f t="shared" si="4"/>
        <v>0.8</v>
      </c>
      <c r="L18" s="22">
        <f>'[2]9 класс'!N2</f>
        <v>1</v>
      </c>
      <c r="M18" s="23">
        <f t="shared" si="5"/>
        <v>0.2</v>
      </c>
      <c r="N18" s="4" t="str">
        <f t="shared" si="6"/>
        <v/>
      </c>
    </row>
    <row r="19" spans="1:14">
      <c r="A19" s="17">
        <v>10</v>
      </c>
      <c r="B19" s="30">
        <v>10</v>
      </c>
      <c r="C19" s="18">
        <v>0</v>
      </c>
      <c r="D19" s="18">
        <v>0</v>
      </c>
      <c r="E19" s="19" t="e">
        <f t="shared" si="0"/>
        <v>#DIV/0!</v>
      </c>
      <c r="F19" s="20">
        <f t="shared" si="1"/>
        <v>0</v>
      </c>
      <c r="G19" s="21" t="e">
        <f t="shared" si="2"/>
        <v>#DIV/0!</v>
      </c>
      <c r="H19" s="22">
        <f>'[2]10 класс'!L2</f>
        <v>0</v>
      </c>
      <c r="I19" s="23" t="e">
        <f t="shared" si="3"/>
        <v>#DIV/0!</v>
      </c>
      <c r="J19" s="22">
        <f>'[2]10 класс'!M2</f>
        <v>0</v>
      </c>
      <c r="K19" s="23" t="e">
        <f t="shared" si="4"/>
        <v>#DIV/0!</v>
      </c>
      <c r="L19" s="22">
        <f>'[2]10 класс'!N2</f>
        <v>0</v>
      </c>
      <c r="M19" s="23" t="e">
        <f t="shared" si="5"/>
        <v>#DIV/0!</v>
      </c>
      <c r="N19" s="4" t="str">
        <f t="shared" si="6"/>
        <v/>
      </c>
    </row>
    <row r="20" spans="1:14">
      <c r="A20" s="17">
        <v>11</v>
      </c>
      <c r="B20" s="30">
        <v>11</v>
      </c>
      <c r="C20" s="18">
        <v>0</v>
      </c>
      <c r="D20" s="18">
        <v>0</v>
      </c>
      <c r="E20" s="19" t="e">
        <f t="shared" si="0"/>
        <v>#DIV/0!</v>
      </c>
      <c r="F20" s="20">
        <f t="shared" si="1"/>
        <v>0</v>
      </c>
      <c r="G20" s="21" t="e">
        <f t="shared" si="2"/>
        <v>#DIV/0!</v>
      </c>
      <c r="H20" s="22">
        <f>'[2]11 класс'!L2</f>
        <v>0</v>
      </c>
      <c r="I20" s="23" t="e">
        <f t="shared" si="3"/>
        <v>#DIV/0!</v>
      </c>
      <c r="J20" s="22">
        <f>'[2]11 класс'!M2</f>
        <v>0</v>
      </c>
      <c r="K20" s="23" t="e">
        <f t="shared" si="4"/>
        <v>#DIV/0!</v>
      </c>
      <c r="L20" s="22">
        <f>'[2]11 класс'!N2</f>
        <v>0</v>
      </c>
      <c r="M20" s="23" t="e">
        <f t="shared" si="5"/>
        <v>#DIV/0!</v>
      </c>
      <c r="N20" s="4" t="str">
        <f t="shared" si="6"/>
        <v/>
      </c>
    </row>
    <row r="21" spans="1:14">
      <c r="A21" s="56" t="s">
        <v>8</v>
      </c>
      <c r="B21" s="57"/>
      <c r="C21" s="29">
        <f>SUM(C10:C20)</f>
        <v>43</v>
      </c>
      <c r="D21" s="24">
        <f>SUM(D10:D20)</f>
        <v>42</v>
      </c>
      <c r="E21" s="19">
        <f t="shared" si="0"/>
        <v>0.97674418604651159</v>
      </c>
      <c r="F21" s="24">
        <f>SUM(F10:F20)</f>
        <v>42</v>
      </c>
      <c r="G21" s="21">
        <f t="shared" si="2"/>
        <v>1</v>
      </c>
      <c r="H21" s="29">
        <f>SUM(H10:H20)</f>
        <v>2</v>
      </c>
      <c r="I21" s="23">
        <f t="shared" si="3"/>
        <v>4.7619047619047616E-2</v>
      </c>
      <c r="J21" s="29">
        <f>SUM(J10:J20)</f>
        <v>36</v>
      </c>
      <c r="K21" s="23">
        <f t="shared" si="4"/>
        <v>0.8571428571428571</v>
      </c>
      <c r="L21" s="29">
        <f>SUM(L10:L20)</f>
        <v>4</v>
      </c>
      <c r="M21" s="23">
        <f t="shared" si="5"/>
        <v>9.5238095238095233E-2</v>
      </c>
      <c r="N21" s="4" t="str">
        <f t="shared" si="6"/>
        <v/>
      </c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6">
    <mergeCell ref="A21:B21"/>
    <mergeCell ref="A1:N1"/>
    <mergeCell ref="A2:A9"/>
    <mergeCell ref="B2:B8"/>
    <mergeCell ref="C2:C8"/>
    <mergeCell ref="D2:E4"/>
    <mergeCell ref="F2:G4"/>
    <mergeCell ref="H2:M4"/>
    <mergeCell ref="N2:N8"/>
    <mergeCell ref="D5:D8"/>
    <mergeCell ref="E5:E8"/>
    <mergeCell ref="F5:F8"/>
    <mergeCell ref="G5:G8"/>
    <mergeCell ref="H5:I7"/>
    <mergeCell ref="J5:K7"/>
    <mergeCell ref="L5:M7"/>
  </mergeCells>
  <dataValidations count="6">
    <dataValidation type="whole" operator="lessThanOrEqual" allowBlank="1" showInputMessage="1" showErrorMessage="1" error="Количество обучающихся с основной группой здоровья не может превышать количество обучающихся в ОО" sqref="D10:D20">
      <formula1>C10</formula1>
    </dataValidation>
    <dataValidation type="whole" operator="lessThanOrEqual" allowBlank="1" showInputMessage="1" showErrorMessage="1" error="Количество сдавших тест не может превышать количество обучающихся с основной группой здоровья" sqref="F11:F20">
      <formula1>D11</formula1>
    </dataValidation>
    <dataValidation type="whole" operator="lessThanOrEqual" allowBlank="1" showInputMessage="1" showErrorMessage="1" error="Количество обучающихся с высоким уровнем физической подготовленности не может превышать количество обучающихся с основной группой здоровья" sqref="L10:L20">
      <formula1>D10</formula1>
    </dataValidation>
    <dataValidation type="whole" operator="lessThanOrEqual" showInputMessage="1" showErrorMessage="1" error="Количество сдавших тест не может превышать количество обучающихся с основной группой здоровья" sqref="F10">
      <formula1>D10</formula1>
    </dataValidation>
    <dataValidation type="whole" operator="lessThanOrEqual" allowBlank="1" showInputMessage="1" showErrorMessage="1" error="Количество обучающихся с низким уровнем физической подготовленности не может превышать количество обучающихся с основной группой здоровья" sqref="H10:H20">
      <formula1>D10</formula1>
    </dataValidation>
    <dataValidation type="whole" operator="lessThanOrEqual" allowBlank="1" showInputMessage="1" showErrorMessage="1" error="Количество обучающихся с средним уровнем физической подготовленности не может превышать количество обучающихся с основной группой здоровья" sqref="J10:J20">
      <formula1>D10</formula1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70C0"/>
  </sheetPr>
  <dimension ref="A1:N21"/>
  <sheetViews>
    <sheetView workbookViewId="0">
      <pane ySplit="9" topLeftCell="A10" activePane="bottomLeft" state="frozen"/>
      <selection pane="bottomLeft" activeCell="P10" sqref="P10"/>
    </sheetView>
  </sheetViews>
  <sheetFormatPr defaultColWidth="9.140625" defaultRowHeight="15"/>
  <cols>
    <col min="1" max="2" width="9.140625" style="32"/>
    <col min="3" max="3" width="18.85546875" style="32" customWidth="1"/>
    <col min="4" max="4" width="9.140625" style="32"/>
    <col min="5" max="5" width="16" style="32" customWidth="1"/>
    <col min="6" max="6" width="9.140625" style="32"/>
    <col min="7" max="7" width="12" style="32" customWidth="1"/>
    <col min="8" max="8" width="9" style="32" customWidth="1"/>
    <col min="9" max="9" width="11.28515625" style="32" customWidth="1"/>
    <col min="10" max="13" width="9.140625" style="32"/>
    <col min="14" max="14" width="12.28515625" style="32" customWidth="1"/>
    <col min="15" max="16384" width="9.140625" style="32"/>
  </cols>
  <sheetData>
    <row r="1" spans="1:14" ht="78" customHeight="1">
      <c r="A1" s="66" t="s">
        <v>12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ht="15" customHeight="1">
      <c r="A2" s="66" t="s">
        <v>11</v>
      </c>
      <c r="B2" s="66" t="s">
        <v>4</v>
      </c>
      <c r="C2" s="66" t="s">
        <v>15</v>
      </c>
      <c r="D2" s="66" t="s">
        <v>16</v>
      </c>
      <c r="E2" s="66"/>
      <c r="F2" s="66" t="s">
        <v>3</v>
      </c>
      <c r="G2" s="66"/>
      <c r="H2" s="66" t="s">
        <v>10</v>
      </c>
      <c r="I2" s="66"/>
      <c r="J2" s="66"/>
      <c r="K2" s="66"/>
      <c r="L2" s="66"/>
      <c r="M2" s="66"/>
      <c r="N2" s="66" t="s">
        <v>13</v>
      </c>
    </row>
    <row r="3" spans="1:14" ht="15" customHeight="1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</row>
    <row r="4" spans="1:14" ht="87" customHeight="1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</row>
    <row r="5" spans="1:14" ht="51" customHeight="1">
      <c r="A5" s="66"/>
      <c r="B5" s="66"/>
      <c r="C5" s="66"/>
      <c r="D5" s="66" t="s">
        <v>1</v>
      </c>
      <c r="E5" s="66" t="s">
        <v>9</v>
      </c>
      <c r="F5" s="66" t="s">
        <v>1</v>
      </c>
      <c r="G5" s="66" t="s">
        <v>2</v>
      </c>
      <c r="H5" s="66" t="s">
        <v>7</v>
      </c>
      <c r="I5" s="66"/>
      <c r="J5" s="66" t="s">
        <v>6</v>
      </c>
      <c r="K5" s="66"/>
      <c r="L5" s="66" t="s">
        <v>5</v>
      </c>
      <c r="M5" s="66"/>
      <c r="N5" s="66"/>
    </row>
    <row r="6" spans="1:14">
      <c r="A6" s="66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</row>
    <row r="7" spans="1:14">
      <c r="A7" s="66"/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</row>
    <row r="8" spans="1:14">
      <c r="A8" s="66"/>
      <c r="B8" s="66"/>
      <c r="C8" s="66"/>
      <c r="D8" s="66"/>
      <c r="E8" s="66"/>
      <c r="F8" s="66"/>
      <c r="G8" s="66"/>
      <c r="H8" s="32" t="s">
        <v>1</v>
      </c>
      <c r="I8" s="32" t="s">
        <v>2</v>
      </c>
      <c r="J8" s="32" t="s">
        <v>1</v>
      </c>
      <c r="K8" s="32" t="s">
        <v>2</v>
      </c>
      <c r="L8" s="32" t="s">
        <v>1</v>
      </c>
      <c r="M8" s="32" t="s">
        <v>2</v>
      </c>
      <c r="N8" s="66"/>
    </row>
    <row r="9" spans="1:14">
      <c r="A9" s="66"/>
      <c r="B9" s="32">
        <v>1</v>
      </c>
      <c r="C9" s="32">
        <v>2</v>
      </c>
      <c r="D9" s="32">
        <v>3</v>
      </c>
      <c r="E9" s="32">
        <v>4</v>
      </c>
      <c r="F9" s="32">
        <v>5</v>
      </c>
      <c r="G9" s="32">
        <v>6</v>
      </c>
      <c r="H9" s="32">
        <v>7</v>
      </c>
      <c r="I9" s="32">
        <v>8</v>
      </c>
      <c r="J9" s="32">
        <v>9</v>
      </c>
      <c r="K9" s="32">
        <v>10</v>
      </c>
      <c r="L9" s="32">
        <v>11</v>
      </c>
      <c r="M9" s="32">
        <v>12</v>
      </c>
      <c r="N9" s="32">
        <v>13</v>
      </c>
    </row>
    <row r="10" spans="1:14">
      <c r="A10" s="32">
        <v>1</v>
      </c>
      <c r="B10" s="32">
        <v>1</v>
      </c>
      <c r="C10" s="32">
        <v>35</v>
      </c>
      <c r="D10" s="32">
        <v>31</v>
      </c>
      <c r="E10" s="32">
        <f>D10/C10</f>
        <v>0.88571428571428568</v>
      </c>
      <c r="F10" s="32">
        <v>31</v>
      </c>
      <c r="G10" s="32">
        <f>F10/D10</f>
        <v>1</v>
      </c>
      <c r="H10" s="32">
        <f>'[3]1 класс'!J2</f>
        <v>8</v>
      </c>
      <c r="I10" s="32">
        <f>H10/F10</f>
        <v>0.25806451612903225</v>
      </c>
      <c r="J10" s="32">
        <f>'[3]1 класс'!K2</f>
        <v>17</v>
      </c>
      <c r="K10" s="32">
        <f>J10/F10</f>
        <v>0.54838709677419351</v>
      </c>
      <c r="L10" s="32">
        <f>'[3]1 класс'!L2</f>
        <v>6</v>
      </c>
      <c r="M10" s="32">
        <f>L10/F10</f>
        <v>0.19354838709677419</v>
      </c>
      <c r="N10" s="32" t="str">
        <f>IF((H10+J10+L10)&gt;D10,"ОШИБКА","")</f>
        <v/>
      </c>
    </row>
    <row r="11" spans="1:14">
      <c r="A11" s="32">
        <v>2</v>
      </c>
      <c r="B11" s="32">
        <v>2</v>
      </c>
      <c r="C11" s="32">
        <v>32</v>
      </c>
      <c r="D11" s="32">
        <v>31</v>
      </c>
      <c r="E11" s="32">
        <f t="shared" ref="E11:E21" si="0">D11/C11</f>
        <v>0.96875</v>
      </c>
      <c r="F11" s="32">
        <v>31</v>
      </c>
      <c r="G11" s="32">
        <f t="shared" ref="G11:G21" si="1">F11/D11</f>
        <v>1</v>
      </c>
      <c r="H11" s="32">
        <f>'[3]2 класс'!J2</f>
        <v>8</v>
      </c>
      <c r="I11" s="32">
        <f t="shared" ref="I11:I21" si="2">H11/F11</f>
        <v>0.25806451612903225</v>
      </c>
      <c r="J11" s="32">
        <f>'[3]2 класс'!K2</f>
        <v>17</v>
      </c>
      <c r="K11" s="32">
        <f t="shared" ref="K11:K21" si="3">J11/F11</f>
        <v>0.54838709677419351</v>
      </c>
      <c r="L11" s="32">
        <f>'[3]2 класс'!L2</f>
        <v>6</v>
      </c>
      <c r="M11" s="32">
        <f t="shared" ref="M11:M21" si="4">L11/F11</f>
        <v>0.19354838709677419</v>
      </c>
      <c r="N11" s="32" t="str">
        <f t="shared" ref="N11:N21" si="5">IF((H11+J11+L11)&gt;D11,"ОШИБКА","")</f>
        <v/>
      </c>
    </row>
    <row r="12" spans="1:14">
      <c r="A12" s="32">
        <v>3</v>
      </c>
      <c r="B12" s="32">
        <v>3</v>
      </c>
      <c r="C12" s="32">
        <v>28</v>
      </c>
      <c r="D12" s="32">
        <v>27</v>
      </c>
      <c r="E12" s="32">
        <f t="shared" si="0"/>
        <v>0.9642857142857143</v>
      </c>
      <c r="F12" s="32">
        <f t="shared" ref="F12:F20" si="6">SUM(H12+J12+L12)</f>
        <v>27</v>
      </c>
      <c r="G12" s="32">
        <f t="shared" si="1"/>
        <v>1</v>
      </c>
      <c r="H12" s="32">
        <f>'[3]3 класс'!J2</f>
        <v>5</v>
      </c>
      <c r="I12" s="32">
        <f t="shared" si="2"/>
        <v>0.18518518518518517</v>
      </c>
      <c r="J12" s="32">
        <f>'[3]3 класс'!K2</f>
        <v>19</v>
      </c>
      <c r="K12" s="32">
        <f t="shared" si="3"/>
        <v>0.70370370370370372</v>
      </c>
      <c r="L12" s="32">
        <f>'[3]3 класс'!L2</f>
        <v>3</v>
      </c>
      <c r="M12" s="32">
        <f t="shared" si="4"/>
        <v>0.1111111111111111</v>
      </c>
      <c r="N12" s="32" t="str">
        <f t="shared" si="5"/>
        <v/>
      </c>
    </row>
    <row r="13" spans="1:14">
      <c r="A13" s="32">
        <v>4</v>
      </c>
      <c r="B13" s="32">
        <v>4</v>
      </c>
      <c r="C13" s="32">
        <v>51</v>
      </c>
      <c r="D13" s="32">
        <v>42</v>
      </c>
      <c r="E13" s="32">
        <f t="shared" si="0"/>
        <v>0.82352941176470584</v>
      </c>
      <c r="F13" s="32">
        <f t="shared" si="6"/>
        <v>42</v>
      </c>
      <c r="G13" s="32">
        <f t="shared" si="1"/>
        <v>1</v>
      </c>
      <c r="H13" s="32">
        <f>'[3]4 класс'!K2</f>
        <v>11</v>
      </c>
      <c r="I13" s="32">
        <f t="shared" si="2"/>
        <v>0.26190476190476192</v>
      </c>
      <c r="J13" s="32">
        <f>'[3]4 класс'!L2</f>
        <v>25</v>
      </c>
      <c r="K13" s="32">
        <f t="shared" si="3"/>
        <v>0.59523809523809523</v>
      </c>
      <c r="L13" s="32">
        <f>'[3]4 класс'!M2</f>
        <v>6</v>
      </c>
      <c r="M13" s="32">
        <f t="shared" si="4"/>
        <v>0.14285714285714285</v>
      </c>
      <c r="N13" s="32" t="str">
        <f t="shared" si="5"/>
        <v/>
      </c>
    </row>
    <row r="14" spans="1:14">
      <c r="A14" s="32">
        <v>5</v>
      </c>
      <c r="B14" s="32">
        <v>5</v>
      </c>
      <c r="C14" s="32">
        <v>43</v>
      </c>
      <c r="D14" s="32">
        <v>36</v>
      </c>
      <c r="E14" s="32">
        <f t="shared" si="0"/>
        <v>0.83720930232558144</v>
      </c>
      <c r="F14" s="32">
        <f t="shared" si="6"/>
        <v>36</v>
      </c>
      <c r="G14" s="32">
        <f t="shared" si="1"/>
        <v>1</v>
      </c>
      <c r="H14" s="32">
        <f>'[3]5 класс'!L2</f>
        <v>7</v>
      </c>
      <c r="I14" s="32">
        <f t="shared" si="2"/>
        <v>0.19444444444444445</v>
      </c>
      <c r="J14" s="32">
        <f>'[3]5 класс'!M2</f>
        <v>26</v>
      </c>
      <c r="K14" s="32">
        <f t="shared" si="3"/>
        <v>0.72222222222222221</v>
      </c>
      <c r="L14" s="32">
        <f>'[3]5 класс'!N2</f>
        <v>3</v>
      </c>
      <c r="M14" s="32">
        <f t="shared" si="4"/>
        <v>8.3333333333333329E-2</v>
      </c>
      <c r="N14" s="32" t="str">
        <f t="shared" si="5"/>
        <v/>
      </c>
    </row>
    <row r="15" spans="1:14">
      <c r="A15" s="32">
        <v>6</v>
      </c>
      <c r="B15" s="32">
        <v>6</v>
      </c>
      <c r="C15" s="32">
        <v>29</v>
      </c>
      <c r="D15" s="32">
        <v>24</v>
      </c>
      <c r="E15" s="32">
        <f t="shared" si="0"/>
        <v>0.82758620689655171</v>
      </c>
      <c r="F15" s="32">
        <f t="shared" si="6"/>
        <v>24</v>
      </c>
      <c r="G15" s="32">
        <f t="shared" si="1"/>
        <v>1</v>
      </c>
      <c r="H15" s="32">
        <f>'[3]6 класс'!L2</f>
        <v>5</v>
      </c>
      <c r="I15" s="32">
        <f t="shared" si="2"/>
        <v>0.20833333333333334</v>
      </c>
      <c r="J15" s="32">
        <f>'[3]6 класс'!M2</f>
        <v>16</v>
      </c>
      <c r="K15" s="32">
        <f t="shared" si="3"/>
        <v>0.66666666666666663</v>
      </c>
      <c r="L15" s="32">
        <f>'[3]6 класс'!N2</f>
        <v>3</v>
      </c>
      <c r="M15" s="32">
        <f t="shared" si="4"/>
        <v>0.125</v>
      </c>
      <c r="N15" s="32" t="str">
        <f t="shared" si="5"/>
        <v/>
      </c>
    </row>
    <row r="16" spans="1:14">
      <c r="A16" s="32">
        <v>7</v>
      </c>
      <c r="B16" s="32">
        <v>7</v>
      </c>
      <c r="C16" s="32">
        <v>25</v>
      </c>
      <c r="D16" s="32">
        <v>20</v>
      </c>
      <c r="E16" s="32">
        <f t="shared" si="0"/>
        <v>0.8</v>
      </c>
      <c r="F16" s="32">
        <f t="shared" si="6"/>
        <v>20</v>
      </c>
      <c r="G16" s="32">
        <f t="shared" si="1"/>
        <v>1</v>
      </c>
      <c r="H16" s="32">
        <f>'[3]7 класс'!L2</f>
        <v>3</v>
      </c>
      <c r="I16" s="32">
        <f t="shared" si="2"/>
        <v>0.15</v>
      </c>
      <c r="J16" s="32">
        <f>'[3]7 класс'!M2</f>
        <v>14</v>
      </c>
      <c r="K16" s="32">
        <f t="shared" si="3"/>
        <v>0.7</v>
      </c>
      <c r="L16" s="32">
        <f>'[3]7 класс'!N2</f>
        <v>3</v>
      </c>
      <c r="M16" s="32">
        <f t="shared" si="4"/>
        <v>0.15</v>
      </c>
      <c r="N16" s="32" t="str">
        <f t="shared" si="5"/>
        <v/>
      </c>
    </row>
    <row r="17" spans="1:14">
      <c r="A17" s="32">
        <v>8</v>
      </c>
      <c r="B17" s="32">
        <v>8</v>
      </c>
      <c r="C17" s="32">
        <v>25</v>
      </c>
      <c r="D17" s="32">
        <v>24</v>
      </c>
      <c r="E17" s="32">
        <f t="shared" si="0"/>
        <v>0.96</v>
      </c>
      <c r="F17" s="32">
        <f t="shared" si="6"/>
        <v>24</v>
      </c>
      <c r="G17" s="32">
        <f t="shared" si="1"/>
        <v>1</v>
      </c>
      <c r="H17" s="32">
        <f>'[3]8 класс'!L2</f>
        <v>5</v>
      </c>
      <c r="I17" s="32">
        <f t="shared" si="2"/>
        <v>0.20833333333333334</v>
      </c>
      <c r="J17" s="32">
        <f>'[3]8 класс'!M2</f>
        <v>13</v>
      </c>
      <c r="K17" s="32">
        <f t="shared" si="3"/>
        <v>0.54166666666666663</v>
      </c>
      <c r="L17" s="32">
        <f>'[3]8 класс'!N2</f>
        <v>6</v>
      </c>
      <c r="M17" s="32">
        <f t="shared" si="4"/>
        <v>0.25</v>
      </c>
      <c r="N17" s="32" t="str">
        <f t="shared" si="5"/>
        <v/>
      </c>
    </row>
    <row r="18" spans="1:14">
      <c r="A18" s="32">
        <v>9</v>
      </c>
      <c r="B18" s="32">
        <v>9</v>
      </c>
      <c r="C18" s="32">
        <v>38</v>
      </c>
      <c r="D18" s="32">
        <v>29</v>
      </c>
      <c r="E18" s="32">
        <f t="shared" si="0"/>
        <v>0.76315789473684215</v>
      </c>
      <c r="F18" s="32">
        <f t="shared" si="6"/>
        <v>29</v>
      </c>
      <c r="G18" s="32">
        <f t="shared" si="1"/>
        <v>1</v>
      </c>
      <c r="H18" s="32">
        <f>'[3]9 класс'!L2</f>
        <v>7</v>
      </c>
      <c r="I18" s="32">
        <f t="shared" si="2"/>
        <v>0.2413793103448276</v>
      </c>
      <c r="J18" s="32">
        <f>'[3]9 класс'!M2</f>
        <v>21</v>
      </c>
      <c r="K18" s="32">
        <f t="shared" si="3"/>
        <v>0.72413793103448276</v>
      </c>
      <c r="L18" s="32">
        <f>'[3]9 класс'!N2</f>
        <v>1</v>
      </c>
      <c r="M18" s="32">
        <f t="shared" si="4"/>
        <v>3.4482758620689655E-2</v>
      </c>
      <c r="N18" s="32" t="str">
        <f t="shared" si="5"/>
        <v/>
      </c>
    </row>
    <row r="19" spans="1:14">
      <c r="A19" s="32">
        <v>10</v>
      </c>
      <c r="B19" s="32">
        <v>10</v>
      </c>
      <c r="C19" s="32">
        <v>18</v>
      </c>
      <c r="D19" s="32">
        <v>17</v>
      </c>
      <c r="E19" s="32">
        <f t="shared" si="0"/>
        <v>0.94444444444444442</v>
      </c>
      <c r="F19" s="32">
        <f t="shared" si="6"/>
        <v>17</v>
      </c>
      <c r="G19" s="32">
        <f t="shared" si="1"/>
        <v>1</v>
      </c>
      <c r="H19" s="32">
        <f>'[3]10 класс'!L2</f>
        <v>2</v>
      </c>
      <c r="I19" s="32">
        <f t="shared" si="2"/>
        <v>0.11764705882352941</v>
      </c>
      <c r="J19" s="32">
        <f>'[3]10 класс'!M2</f>
        <v>9</v>
      </c>
      <c r="K19" s="32">
        <f t="shared" si="3"/>
        <v>0.52941176470588236</v>
      </c>
      <c r="L19" s="32">
        <f>'[3]10 класс'!N2</f>
        <v>6</v>
      </c>
      <c r="M19" s="32">
        <f t="shared" si="4"/>
        <v>0.35294117647058826</v>
      </c>
      <c r="N19" s="32" t="str">
        <f t="shared" si="5"/>
        <v/>
      </c>
    </row>
    <row r="20" spans="1:14">
      <c r="A20" s="32">
        <v>11</v>
      </c>
      <c r="B20" s="32">
        <v>11</v>
      </c>
      <c r="C20" s="32">
        <v>6</v>
      </c>
      <c r="D20" s="32">
        <v>6</v>
      </c>
      <c r="E20" s="32">
        <f t="shared" si="0"/>
        <v>1</v>
      </c>
      <c r="F20" s="32">
        <f t="shared" si="6"/>
        <v>6</v>
      </c>
      <c r="G20" s="32">
        <f t="shared" si="1"/>
        <v>1</v>
      </c>
      <c r="H20" s="32">
        <f>'[3]11 класс'!L2</f>
        <v>0</v>
      </c>
      <c r="I20" s="32">
        <f t="shared" si="2"/>
        <v>0</v>
      </c>
      <c r="J20" s="32">
        <f>'[3]11 класс'!M2</f>
        <v>4</v>
      </c>
      <c r="K20" s="32">
        <f t="shared" si="3"/>
        <v>0.66666666666666663</v>
      </c>
      <c r="L20" s="32">
        <f>'[3]11 класс'!N2</f>
        <v>2</v>
      </c>
      <c r="M20" s="32">
        <f t="shared" si="4"/>
        <v>0.33333333333333331</v>
      </c>
      <c r="N20" s="32" t="str">
        <f t="shared" si="5"/>
        <v/>
      </c>
    </row>
    <row r="21" spans="1:14">
      <c r="A21" s="66" t="s">
        <v>8</v>
      </c>
      <c r="B21" s="66"/>
      <c r="C21" s="32">
        <f>SUM(C10:C20)</f>
        <v>330</v>
      </c>
      <c r="D21" s="32">
        <f>SUM(D10:D20)</f>
        <v>287</v>
      </c>
      <c r="E21" s="32">
        <f t="shared" si="0"/>
        <v>0.86969696969696975</v>
      </c>
      <c r="F21" s="32">
        <f>SUM(F10:F20)</f>
        <v>287</v>
      </c>
      <c r="G21" s="32">
        <f t="shared" si="1"/>
        <v>1</v>
      </c>
      <c r="H21" s="32">
        <f>SUM(H10:H20)</f>
        <v>61</v>
      </c>
      <c r="I21" s="32">
        <f t="shared" si="2"/>
        <v>0.21254355400696864</v>
      </c>
      <c r="J21" s="32">
        <f>SUM(J10:J20)</f>
        <v>181</v>
      </c>
      <c r="K21" s="32">
        <f t="shared" si="3"/>
        <v>0.63066202090592338</v>
      </c>
      <c r="L21" s="32">
        <f>SUM(L10:L20)</f>
        <v>45</v>
      </c>
      <c r="M21" s="32">
        <f t="shared" si="4"/>
        <v>0.156794425087108</v>
      </c>
      <c r="N21" s="32" t="str">
        <f t="shared" si="5"/>
        <v/>
      </c>
    </row>
  </sheetData>
  <sheetProtection formatCells="0" formatColumns="0" formatRows="0" insertColumns="0" insertRows="0" insertHyperlinks="0" deleteColumns="0" deleteRows="0" sort="0" autoFilter="0" pivotTables="0"/>
  <mergeCells count="16">
    <mergeCell ref="A21:B21"/>
    <mergeCell ref="A1:N1"/>
    <mergeCell ref="A2:A9"/>
    <mergeCell ref="B2:B8"/>
    <mergeCell ref="C2:C8"/>
    <mergeCell ref="D2:E4"/>
    <mergeCell ref="F2:G4"/>
    <mergeCell ref="H2:M4"/>
    <mergeCell ref="N2:N8"/>
    <mergeCell ref="D5:D8"/>
    <mergeCell ref="E5:E8"/>
    <mergeCell ref="F5:F8"/>
    <mergeCell ref="G5:G8"/>
    <mergeCell ref="H5:I7"/>
    <mergeCell ref="J5:K7"/>
    <mergeCell ref="L5:M7"/>
  </mergeCells>
  <dataValidations count="6">
    <dataValidation type="whole" operator="lessThanOrEqual" allowBlank="1" showInputMessage="1" showErrorMessage="1" error="Количество обучающихся с основной группой здоровья не может превышать количество обучающихся в ОО" sqref="D10:D20">
      <formula1>C10</formula1>
    </dataValidation>
    <dataValidation type="whole" operator="lessThanOrEqual" allowBlank="1" showInputMessage="1" showErrorMessage="1" error="Количество сдавших тест не может превышать количество обучающихся с основной группой здоровья" sqref="F11:F20">
      <formula1>D11</formula1>
    </dataValidation>
    <dataValidation type="whole" operator="lessThanOrEqual" allowBlank="1" showInputMessage="1" showErrorMessage="1" error="Количество обучающихся с высоким уровнем физической подготовленности не может превышать количество обучающихся с основной группой здоровья" sqref="L10:L20">
      <formula1>D10</formula1>
    </dataValidation>
    <dataValidation type="whole" operator="lessThanOrEqual" showInputMessage="1" showErrorMessage="1" error="Количество сдавших тест не может превышать количество обучающихся с основной группой здоровья" sqref="F10">
      <formula1>D10</formula1>
    </dataValidation>
    <dataValidation type="whole" operator="lessThanOrEqual" allowBlank="1" showInputMessage="1" showErrorMessage="1" error="Количество обучающихся с низким уровнем физической подготовленности не может превышать количество обучающихся с основной группой здоровья" sqref="H10:H20">
      <formula1>D10</formula1>
    </dataValidation>
    <dataValidation type="whole" operator="lessThanOrEqual" allowBlank="1" showInputMessage="1" showErrorMessage="1" error="Количество обучающихся с средним уровнем физической подготовленности не может превышать количество обучающихся с основной группой здоровья" sqref="J10:J20">
      <formula1>D10</formula1>
    </dataValidation>
  </dataValidation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70C0"/>
  </sheetPr>
  <dimension ref="A1:N21"/>
  <sheetViews>
    <sheetView workbookViewId="0">
      <pane ySplit="9" topLeftCell="A13" activePane="bottomLeft" state="frozen"/>
      <selection pane="bottomLeft" activeCell="D20" sqref="D20"/>
    </sheetView>
  </sheetViews>
  <sheetFormatPr defaultColWidth="9.140625" defaultRowHeight="15"/>
  <cols>
    <col min="1" max="2" width="9.140625" style="32"/>
    <col min="3" max="3" width="18.85546875" style="32" customWidth="1"/>
    <col min="4" max="4" width="9.140625" style="32"/>
    <col min="5" max="5" width="16" style="32" customWidth="1"/>
    <col min="6" max="6" width="9.140625" style="32"/>
    <col min="7" max="7" width="12" style="32" customWidth="1"/>
    <col min="8" max="8" width="9" style="32" customWidth="1"/>
    <col min="9" max="9" width="11.28515625" style="32" customWidth="1"/>
    <col min="10" max="13" width="9.140625" style="32"/>
    <col min="14" max="14" width="12.28515625" style="32" customWidth="1"/>
    <col min="15" max="16384" width="9.140625" style="32"/>
  </cols>
  <sheetData>
    <row r="1" spans="1:14" ht="78" customHeight="1">
      <c r="A1" s="66" t="s">
        <v>12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ht="15" customHeight="1">
      <c r="A2" s="66" t="s">
        <v>11</v>
      </c>
      <c r="B2" s="66" t="s">
        <v>4</v>
      </c>
      <c r="C2" s="66" t="s">
        <v>15</v>
      </c>
      <c r="D2" s="66" t="s">
        <v>16</v>
      </c>
      <c r="E2" s="66"/>
      <c r="F2" s="66" t="s">
        <v>3</v>
      </c>
      <c r="G2" s="66"/>
      <c r="H2" s="66" t="s">
        <v>10</v>
      </c>
      <c r="I2" s="66"/>
      <c r="J2" s="66"/>
      <c r="K2" s="66"/>
      <c r="L2" s="66"/>
      <c r="M2" s="66"/>
      <c r="N2" s="66" t="s">
        <v>13</v>
      </c>
    </row>
    <row r="3" spans="1:14" ht="15" customHeight="1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</row>
    <row r="4" spans="1:14" ht="87" customHeight="1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</row>
    <row r="5" spans="1:14" ht="51" customHeight="1">
      <c r="A5" s="66"/>
      <c r="B5" s="66"/>
      <c r="C5" s="66"/>
      <c r="D5" s="66" t="s">
        <v>1</v>
      </c>
      <c r="E5" s="66" t="s">
        <v>9</v>
      </c>
      <c r="F5" s="66" t="s">
        <v>1</v>
      </c>
      <c r="G5" s="66" t="s">
        <v>2</v>
      </c>
      <c r="H5" s="66" t="s">
        <v>7</v>
      </c>
      <c r="I5" s="66"/>
      <c r="J5" s="66" t="s">
        <v>6</v>
      </c>
      <c r="K5" s="66"/>
      <c r="L5" s="66" t="s">
        <v>5</v>
      </c>
      <c r="M5" s="66"/>
      <c r="N5" s="66"/>
    </row>
    <row r="6" spans="1:14">
      <c r="A6" s="66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</row>
    <row r="7" spans="1:14">
      <c r="A7" s="66"/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</row>
    <row r="8" spans="1:14">
      <c r="A8" s="66"/>
      <c r="B8" s="66"/>
      <c r="C8" s="66"/>
      <c r="D8" s="66"/>
      <c r="E8" s="66"/>
      <c r="F8" s="66"/>
      <c r="G8" s="66"/>
      <c r="H8" s="32" t="s">
        <v>1</v>
      </c>
      <c r="I8" s="32" t="s">
        <v>2</v>
      </c>
      <c r="J8" s="32" t="s">
        <v>1</v>
      </c>
      <c r="K8" s="32" t="s">
        <v>2</v>
      </c>
      <c r="L8" s="32" t="s">
        <v>1</v>
      </c>
      <c r="M8" s="32" t="s">
        <v>2</v>
      </c>
      <c r="N8" s="66"/>
    </row>
    <row r="9" spans="1:14">
      <c r="A9" s="66"/>
      <c r="B9" s="32">
        <v>1</v>
      </c>
      <c r="C9" s="32">
        <v>2</v>
      </c>
      <c r="D9" s="32">
        <v>3</v>
      </c>
      <c r="E9" s="32">
        <v>4</v>
      </c>
      <c r="F9" s="32">
        <v>5</v>
      </c>
      <c r="G9" s="32">
        <v>6</v>
      </c>
      <c r="H9" s="32">
        <v>7</v>
      </c>
      <c r="I9" s="32">
        <v>8</v>
      </c>
      <c r="J9" s="32">
        <v>9</v>
      </c>
      <c r="K9" s="32">
        <v>10</v>
      </c>
      <c r="L9" s="32">
        <v>11</v>
      </c>
      <c r="M9" s="32">
        <v>12</v>
      </c>
      <c r="N9" s="32">
        <v>13</v>
      </c>
    </row>
    <row r="10" spans="1:14">
      <c r="A10" s="32">
        <v>1</v>
      </c>
      <c r="B10" s="32">
        <v>1</v>
      </c>
      <c r="C10" s="32">
        <v>110</v>
      </c>
      <c r="D10" s="32">
        <v>103</v>
      </c>
      <c r="E10" s="32">
        <f>D10/C10</f>
        <v>0.9363636363636364</v>
      </c>
      <c r="F10" s="32">
        <f>SUM(H10+J10+L10)</f>
        <v>103</v>
      </c>
      <c r="G10" s="32">
        <f>F10/D10</f>
        <v>1</v>
      </c>
      <c r="H10" s="32">
        <f>'[4]1 класс'!J2</f>
        <v>10</v>
      </c>
      <c r="I10" s="32">
        <f>H10/F10</f>
        <v>9.7087378640776698E-2</v>
      </c>
      <c r="J10" s="32">
        <f>'[4]1 класс'!K2</f>
        <v>69</v>
      </c>
      <c r="K10" s="32">
        <f>J10/F10</f>
        <v>0.66990291262135926</v>
      </c>
      <c r="L10" s="32">
        <f>'[4]1 класс'!L2</f>
        <v>24</v>
      </c>
      <c r="M10" s="32">
        <f>L10/F10</f>
        <v>0.23300970873786409</v>
      </c>
      <c r="N10" s="32" t="str">
        <f>IF((H10+J10+L10)&gt;D10,"ОШИБКА","")</f>
        <v/>
      </c>
    </row>
    <row r="11" spans="1:14">
      <c r="A11" s="32">
        <v>2</v>
      </c>
      <c r="B11" s="32">
        <v>2</v>
      </c>
      <c r="C11" s="32">
        <v>84</v>
      </c>
      <c r="D11" s="32">
        <v>80</v>
      </c>
      <c r="E11" s="32">
        <f t="shared" ref="E11:E21" si="0">D11/C11</f>
        <v>0.95238095238095233</v>
      </c>
      <c r="F11" s="32">
        <f t="shared" ref="F11:F20" si="1">SUM(H11+J11+L11)</f>
        <v>80</v>
      </c>
      <c r="G11" s="32">
        <f t="shared" ref="G11:G21" si="2">F11/D11</f>
        <v>1</v>
      </c>
      <c r="H11" s="32">
        <f>'[4]2 класс'!J2</f>
        <v>4</v>
      </c>
      <c r="I11" s="32">
        <f t="shared" ref="I11:I21" si="3">H11/F11</f>
        <v>0.05</v>
      </c>
      <c r="J11" s="32">
        <f>'[4]2 класс'!K2</f>
        <v>61</v>
      </c>
      <c r="K11" s="32">
        <f t="shared" ref="K11:K21" si="4">J11/F11</f>
        <v>0.76249999999999996</v>
      </c>
      <c r="L11" s="32">
        <f>'[4]2 класс'!L2</f>
        <v>15</v>
      </c>
      <c r="M11" s="32">
        <f t="shared" ref="M11:M21" si="5">L11/F11</f>
        <v>0.1875</v>
      </c>
      <c r="N11" s="32" t="str">
        <f t="shared" ref="N11:N21" si="6">IF((H11+J11+L11)&gt;D11,"ОШИБКА","")</f>
        <v/>
      </c>
    </row>
    <row r="12" spans="1:14">
      <c r="A12" s="32">
        <v>3</v>
      </c>
      <c r="B12" s="32">
        <v>3</v>
      </c>
      <c r="C12" s="32">
        <v>65</v>
      </c>
      <c r="D12" s="32">
        <v>63</v>
      </c>
      <c r="E12" s="32">
        <f t="shared" si="0"/>
        <v>0.96923076923076923</v>
      </c>
      <c r="F12" s="32">
        <f t="shared" si="1"/>
        <v>63</v>
      </c>
      <c r="G12" s="32">
        <f t="shared" si="2"/>
        <v>1</v>
      </c>
      <c r="H12" s="32">
        <f>'[4]3 класс'!J2</f>
        <v>2</v>
      </c>
      <c r="I12" s="32">
        <f t="shared" si="3"/>
        <v>3.1746031746031744E-2</v>
      </c>
      <c r="J12" s="32">
        <f>'[4]3 класс'!K2</f>
        <v>48</v>
      </c>
      <c r="K12" s="32">
        <f t="shared" si="4"/>
        <v>0.76190476190476186</v>
      </c>
      <c r="L12" s="32">
        <f>'[4]3 класс'!L2</f>
        <v>13</v>
      </c>
      <c r="M12" s="32">
        <f t="shared" si="5"/>
        <v>0.20634920634920634</v>
      </c>
      <c r="N12" s="32" t="str">
        <f t="shared" si="6"/>
        <v/>
      </c>
    </row>
    <row r="13" spans="1:14">
      <c r="A13" s="32">
        <v>4</v>
      </c>
      <c r="B13" s="32">
        <v>4</v>
      </c>
      <c r="C13" s="32">
        <v>101</v>
      </c>
      <c r="D13" s="32">
        <v>95</v>
      </c>
      <c r="E13" s="32">
        <f t="shared" si="0"/>
        <v>0.94059405940594054</v>
      </c>
      <c r="F13" s="32">
        <f t="shared" si="1"/>
        <v>95</v>
      </c>
      <c r="G13" s="32">
        <f t="shared" si="2"/>
        <v>1</v>
      </c>
      <c r="H13" s="32">
        <f>'[4]4 класс'!K2</f>
        <v>0</v>
      </c>
      <c r="I13" s="32">
        <f t="shared" si="3"/>
        <v>0</v>
      </c>
      <c r="J13" s="32">
        <f>'[4]4 класс'!L2</f>
        <v>73</v>
      </c>
      <c r="K13" s="32">
        <f t="shared" si="4"/>
        <v>0.76842105263157889</v>
      </c>
      <c r="L13" s="32">
        <f>'[4]4 класс'!M2</f>
        <v>22</v>
      </c>
      <c r="M13" s="32">
        <f t="shared" si="5"/>
        <v>0.23157894736842105</v>
      </c>
      <c r="N13" s="32" t="str">
        <f t="shared" si="6"/>
        <v/>
      </c>
    </row>
    <row r="14" spans="1:14">
      <c r="A14" s="32">
        <v>5</v>
      </c>
      <c r="B14" s="32">
        <v>5</v>
      </c>
      <c r="C14" s="32">
        <v>98</v>
      </c>
      <c r="D14" s="32">
        <v>94</v>
      </c>
      <c r="E14" s="32">
        <f t="shared" si="0"/>
        <v>0.95918367346938771</v>
      </c>
      <c r="F14" s="32">
        <f t="shared" si="1"/>
        <v>94</v>
      </c>
      <c r="G14" s="32">
        <f t="shared" si="2"/>
        <v>1</v>
      </c>
      <c r="H14" s="32">
        <f>'[4]5 класс'!L2</f>
        <v>0</v>
      </c>
      <c r="I14" s="32">
        <f t="shared" si="3"/>
        <v>0</v>
      </c>
      <c r="J14" s="32">
        <f>'[4]5 класс'!M2</f>
        <v>66</v>
      </c>
      <c r="K14" s="32">
        <f t="shared" si="4"/>
        <v>0.7021276595744681</v>
      </c>
      <c r="L14" s="32">
        <f>'[4]5 класс'!N2</f>
        <v>28</v>
      </c>
      <c r="M14" s="32">
        <f t="shared" si="5"/>
        <v>0.2978723404255319</v>
      </c>
      <c r="N14" s="32" t="str">
        <f t="shared" si="6"/>
        <v/>
      </c>
    </row>
    <row r="15" spans="1:14">
      <c r="A15" s="32">
        <v>6</v>
      </c>
      <c r="B15" s="32">
        <v>6</v>
      </c>
      <c r="C15" s="32">
        <v>83</v>
      </c>
      <c r="D15" s="32">
        <v>78</v>
      </c>
      <c r="E15" s="32">
        <f t="shared" si="0"/>
        <v>0.93975903614457834</v>
      </c>
      <c r="F15" s="32">
        <f t="shared" si="1"/>
        <v>78</v>
      </c>
      <c r="G15" s="32">
        <f t="shared" si="2"/>
        <v>1</v>
      </c>
      <c r="H15" s="32">
        <f>'[4]6 класс'!L2</f>
        <v>0</v>
      </c>
      <c r="I15" s="32">
        <f t="shared" si="3"/>
        <v>0</v>
      </c>
      <c r="J15" s="32">
        <f>'[4]6 класс'!M2</f>
        <v>57</v>
      </c>
      <c r="K15" s="32">
        <f t="shared" si="4"/>
        <v>0.73076923076923073</v>
      </c>
      <c r="L15" s="32">
        <f>'[4]6 класс'!N2</f>
        <v>21</v>
      </c>
      <c r="M15" s="32">
        <f t="shared" si="5"/>
        <v>0.26923076923076922</v>
      </c>
      <c r="N15" s="32" t="str">
        <f t="shared" si="6"/>
        <v/>
      </c>
    </row>
    <row r="16" spans="1:14">
      <c r="A16" s="32">
        <v>7</v>
      </c>
      <c r="B16" s="32">
        <v>7</v>
      </c>
      <c r="C16" s="32">
        <v>84</v>
      </c>
      <c r="D16" s="32">
        <v>82</v>
      </c>
      <c r="E16" s="32">
        <f t="shared" si="0"/>
        <v>0.97619047619047616</v>
      </c>
      <c r="F16" s="32">
        <f t="shared" si="1"/>
        <v>82</v>
      </c>
      <c r="G16" s="32">
        <f t="shared" si="2"/>
        <v>1</v>
      </c>
      <c r="H16" s="32">
        <f>'[4]7 класс'!L2</f>
        <v>0</v>
      </c>
      <c r="I16" s="32">
        <f t="shared" si="3"/>
        <v>0</v>
      </c>
      <c r="J16" s="32">
        <f>'[4]7 класс'!M2</f>
        <v>62</v>
      </c>
      <c r="K16" s="32">
        <f t="shared" si="4"/>
        <v>0.75609756097560976</v>
      </c>
      <c r="L16" s="32">
        <f>'[4]7 класс'!N2</f>
        <v>20</v>
      </c>
      <c r="M16" s="32">
        <f t="shared" si="5"/>
        <v>0.24390243902439024</v>
      </c>
      <c r="N16" s="32" t="str">
        <f t="shared" si="6"/>
        <v/>
      </c>
    </row>
    <row r="17" spans="1:14">
      <c r="A17" s="32">
        <v>8</v>
      </c>
      <c r="B17" s="32">
        <v>8</v>
      </c>
      <c r="C17" s="32">
        <v>69</v>
      </c>
      <c r="D17" s="32">
        <v>66</v>
      </c>
      <c r="E17" s="32">
        <f t="shared" si="0"/>
        <v>0.95652173913043481</v>
      </c>
      <c r="F17" s="32">
        <f t="shared" si="1"/>
        <v>66</v>
      </c>
      <c r="G17" s="32">
        <f t="shared" si="2"/>
        <v>1</v>
      </c>
      <c r="H17" s="32">
        <f>'[4]8 класс'!L2</f>
        <v>0</v>
      </c>
      <c r="I17" s="32">
        <f t="shared" si="3"/>
        <v>0</v>
      </c>
      <c r="J17" s="32">
        <f>'[4]8 класс'!M2</f>
        <v>49</v>
      </c>
      <c r="K17" s="32">
        <f t="shared" si="4"/>
        <v>0.74242424242424243</v>
      </c>
      <c r="L17" s="32">
        <f>'[4]8 класс'!N2</f>
        <v>17</v>
      </c>
      <c r="M17" s="32">
        <f t="shared" si="5"/>
        <v>0.25757575757575757</v>
      </c>
      <c r="N17" s="32" t="str">
        <f t="shared" si="6"/>
        <v/>
      </c>
    </row>
    <row r="18" spans="1:14">
      <c r="A18" s="32">
        <v>9</v>
      </c>
      <c r="B18" s="32">
        <v>9</v>
      </c>
      <c r="C18" s="32">
        <v>78</v>
      </c>
      <c r="D18" s="32">
        <v>75</v>
      </c>
      <c r="E18" s="32">
        <f t="shared" si="0"/>
        <v>0.96153846153846156</v>
      </c>
      <c r="F18" s="32">
        <f t="shared" si="1"/>
        <v>75</v>
      </c>
      <c r="G18" s="32">
        <f t="shared" si="2"/>
        <v>1</v>
      </c>
      <c r="H18" s="32">
        <f>'[4]9 класс'!L2</f>
        <v>0</v>
      </c>
      <c r="I18" s="32">
        <f t="shared" si="3"/>
        <v>0</v>
      </c>
      <c r="J18" s="32">
        <f>'[4]9 класс'!M2</f>
        <v>56</v>
      </c>
      <c r="K18" s="32">
        <f t="shared" si="4"/>
        <v>0.7466666666666667</v>
      </c>
      <c r="L18" s="32">
        <f>'[4]9 класс'!N2</f>
        <v>19</v>
      </c>
      <c r="M18" s="32">
        <f t="shared" si="5"/>
        <v>0.25333333333333335</v>
      </c>
      <c r="N18" s="32" t="str">
        <f t="shared" si="6"/>
        <v/>
      </c>
    </row>
    <row r="19" spans="1:14">
      <c r="A19" s="32">
        <v>10</v>
      </c>
      <c r="B19" s="32">
        <v>10</v>
      </c>
      <c r="C19" s="32">
        <v>50</v>
      </c>
      <c r="D19" s="32">
        <v>47</v>
      </c>
      <c r="E19" s="32">
        <f t="shared" si="0"/>
        <v>0.94</v>
      </c>
      <c r="F19" s="32">
        <f t="shared" si="1"/>
        <v>47</v>
      </c>
      <c r="G19" s="32">
        <f t="shared" si="2"/>
        <v>1</v>
      </c>
      <c r="H19" s="32">
        <f>'[4]10 класс'!L2</f>
        <v>0</v>
      </c>
      <c r="I19" s="32">
        <f t="shared" si="3"/>
        <v>0</v>
      </c>
      <c r="J19" s="32">
        <f>'[4]10 класс'!M2</f>
        <v>34</v>
      </c>
      <c r="K19" s="32">
        <f t="shared" si="4"/>
        <v>0.72340425531914898</v>
      </c>
      <c r="L19" s="32">
        <f>'[4]10 класс'!N2</f>
        <v>13</v>
      </c>
      <c r="M19" s="32">
        <f t="shared" si="5"/>
        <v>0.27659574468085107</v>
      </c>
      <c r="N19" s="32" t="str">
        <f t="shared" si="6"/>
        <v/>
      </c>
    </row>
    <row r="20" spans="1:14">
      <c r="A20" s="32">
        <v>11</v>
      </c>
      <c r="B20" s="32">
        <v>11</v>
      </c>
      <c r="C20" s="32">
        <v>38</v>
      </c>
      <c r="D20" s="32">
        <v>32</v>
      </c>
      <c r="E20" s="32">
        <f t="shared" si="0"/>
        <v>0.84210526315789469</v>
      </c>
      <c r="F20" s="32">
        <f t="shared" si="1"/>
        <v>32</v>
      </c>
      <c r="G20" s="32">
        <f t="shared" si="2"/>
        <v>1</v>
      </c>
      <c r="H20" s="32">
        <f>'[4]11 класс'!L2</f>
        <v>0</v>
      </c>
      <c r="I20" s="32">
        <f t="shared" si="3"/>
        <v>0</v>
      </c>
      <c r="J20" s="32">
        <f>'[4]11 класс'!M2</f>
        <v>24</v>
      </c>
      <c r="K20" s="32">
        <f t="shared" si="4"/>
        <v>0.75</v>
      </c>
      <c r="L20" s="32">
        <f>'[4]11 класс'!N2</f>
        <v>8</v>
      </c>
      <c r="M20" s="32">
        <f t="shared" si="5"/>
        <v>0.25</v>
      </c>
      <c r="N20" s="32" t="str">
        <f t="shared" si="6"/>
        <v/>
      </c>
    </row>
    <row r="21" spans="1:14">
      <c r="A21" s="66" t="s">
        <v>8</v>
      </c>
      <c r="B21" s="66"/>
      <c r="C21" s="32">
        <f>SUM(C10:C20)</f>
        <v>860</v>
      </c>
      <c r="D21" s="32">
        <f>SUM(D10:D20)</f>
        <v>815</v>
      </c>
      <c r="E21" s="32">
        <f t="shared" si="0"/>
        <v>0.94767441860465118</v>
      </c>
      <c r="F21" s="32">
        <f>SUM(F10:F20)</f>
        <v>815</v>
      </c>
      <c r="G21" s="32">
        <f t="shared" si="2"/>
        <v>1</v>
      </c>
      <c r="H21" s="32">
        <f>SUM(H10:H20)</f>
        <v>16</v>
      </c>
      <c r="I21" s="32">
        <f t="shared" si="3"/>
        <v>1.9631901840490799E-2</v>
      </c>
      <c r="J21" s="32">
        <f>SUM(J10:J20)</f>
        <v>599</v>
      </c>
      <c r="K21" s="32">
        <f t="shared" si="4"/>
        <v>0.73496932515337421</v>
      </c>
      <c r="L21" s="32">
        <f>SUM(L10:L20)</f>
        <v>200</v>
      </c>
      <c r="M21" s="32">
        <f t="shared" si="5"/>
        <v>0.24539877300613497</v>
      </c>
      <c r="N21" s="32" t="str">
        <f t="shared" si="6"/>
        <v/>
      </c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6">
    <mergeCell ref="A21:B21"/>
    <mergeCell ref="A1:N1"/>
    <mergeCell ref="A2:A9"/>
    <mergeCell ref="B2:B8"/>
    <mergeCell ref="C2:C8"/>
    <mergeCell ref="D2:E4"/>
    <mergeCell ref="F2:G4"/>
    <mergeCell ref="H2:M4"/>
    <mergeCell ref="N2:N8"/>
    <mergeCell ref="D5:D8"/>
    <mergeCell ref="E5:E8"/>
    <mergeCell ref="F5:F8"/>
    <mergeCell ref="G5:G8"/>
    <mergeCell ref="H5:I7"/>
    <mergeCell ref="J5:K7"/>
    <mergeCell ref="L5:M7"/>
  </mergeCells>
  <dataValidations count="6">
    <dataValidation type="whole" operator="lessThanOrEqual" allowBlank="1" showInputMessage="1" showErrorMessage="1" error="Количество обучающихся с основной группой здоровья не может превышать количество обучающихся в ОО" sqref="D10:D20">
      <formula1>C10</formula1>
    </dataValidation>
    <dataValidation type="whole" operator="lessThanOrEqual" allowBlank="1" showInputMessage="1" showErrorMessage="1" error="Количество сдавших тест не может превышать количество обучающихся с основной группой здоровья" sqref="F11:F20">
      <formula1>D11</formula1>
    </dataValidation>
    <dataValidation type="whole" operator="lessThanOrEqual" allowBlank="1" showInputMessage="1" showErrorMessage="1" error="Количество обучающихся с высоким уровнем физической подготовленности не может превышать количество обучающихся с основной группой здоровья" sqref="L10:L20">
      <formula1>D10</formula1>
    </dataValidation>
    <dataValidation type="whole" operator="lessThanOrEqual" showInputMessage="1" showErrorMessage="1" error="Количество сдавших тест не может превышать количество обучающихся с основной группой здоровья" sqref="F10">
      <formula1>D10</formula1>
    </dataValidation>
    <dataValidation type="whole" operator="lessThanOrEqual" allowBlank="1" showInputMessage="1" showErrorMessage="1" error="Количество обучающихся с низким уровнем физической подготовленности не может превышать количество обучающихся с основной группой здоровья" sqref="H10:H20">
      <formula1>D10</formula1>
    </dataValidation>
    <dataValidation type="whole" operator="lessThanOrEqual" allowBlank="1" showInputMessage="1" showErrorMessage="1" error="Количество обучающихся с средним уровнем физической подготовленности не может превышать количество обучающихся с основной группой здоровья" sqref="J10:J20">
      <formula1>D10</formula1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70C0"/>
  </sheetPr>
  <dimension ref="A1:N21"/>
  <sheetViews>
    <sheetView workbookViewId="0">
      <pane ySplit="9" topLeftCell="A11" activePane="bottomLeft" state="frozen"/>
      <selection pane="bottomLeft" activeCell="D24" sqref="D24"/>
    </sheetView>
  </sheetViews>
  <sheetFormatPr defaultColWidth="9.140625" defaultRowHeight="15"/>
  <cols>
    <col min="1" max="2" width="9.140625" style="15"/>
    <col min="3" max="3" width="18.85546875" style="15" customWidth="1"/>
    <col min="4" max="4" width="9.140625" style="15"/>
    <col min="5" max="5" width="16" style="15" customWidth="1"/>
    <col min="6" max="6" width="9.140625" style="15"/>
    <col min="7" max="7" width="12" style="25" customWidth="1"/>
    <col min="8" max="8" width="9" style="15" customWidth="1"/>
    <col min="9" max="9" width="11.28515625" style="15" customWidth="1"/>
    <col min="10" max="13" width="9.140625" style="15"/>
    <col min="14" max="14" width="12.28515625" style="15" customWidth="1"/>
    <col min="15" max="16384" width="9.140625" style="15"/>
  </cols>
  <sheetData>
    <row r="1" spans="1:14" ht="78" customHeight="1">
      <c r="A1" s="58" t="s">
        <v>12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</row>
    <row r="2" spans="1:14" ht="15" customHeight="1">
      <c r="A2" s="60" t="s">
        <v>11</v>
      </c>
      <c r="B2" s="55" t="s">
        <v>4</v>
      </c>
      <c r="C2" s="55" t="s">
        <v>15</v>
      </c>
      <c r="D2" s="55" t="s">
        <v>0</v>
      </c>
      <c r="E2" s="55"/>
      <c r="F2" s="55" t="s">
        <v>3</v>
      </c>
      <c r="G2" s="55"/>
      <c r="H2" s="55" t="s">
        <v>10</v>
      </c>
      <c r="I2" s="55"/>
      <c r="J2" s="55"/>
      <c r="K2" s="55"/>
      <c r="L2" s="55"/>
      <c r="M2" s="55"/>
      <c r="N2" s="63" t="s">
        <v>13</v>
      </c>
    </row>
    <row r="3" spans="1:14" ht="15" customHeight="1">
      <c r="A3" s="61"/>
      <c r="B3" s="55"/>
      <c r="C3" s="55"/>
      <c r="D3" s="55"/>
      <c r="E3" s="55"/>
      <c r="F3" s="62"/>
      <c r="G3" s="62"/>
      <c r="H3" s="62"/>
      <c r="I3" s="62"/>
      <c r="J3" s="62"/>
      <c r="K3" s="62"/>
      <c r="L3" s="62"/>
      <c r="M3" s="62"/>
      <c r="N3" s="64"/>
    </row>
    <row r="4" spans="1:14" ht="87" customHeight="1">
      <c r="A4" s="61"/>
      <c r="B4" s="55"/>
      <c r="C4" s="55"/>
      <c r="D4" s="55"/>
      <c r="E4" s="55"/>
      <c r="F4" s="62"/>
      <c r="G4" s="62"/>
      <c r="H4" s="62"/>
      <c r="I4" s="62"/>
      <c r="J4" s="62"/>
      <c r="K4" s="62"/>
      <c r="L4" s="62"/>
      <c r="M4" s="62"/>
      <c r="N4" s="64"/>
    </row>
    <row r="5" spans="1:14" ht="51" customHeight="1">
      <c r="A5" s="61"/>
      <c r="B5" s="55"/>
      <c r="C5" s="55"/>
      <c r="D5" s="51" t="s">
        <v>1</v>
      </c>
      <c r="E5" s="51" t="s">
        <v>9</v>
      </c>
      <c r="F5" s="51" t="s">
        <v>1</v>
      </c>
      <c r="G5" s="53" t="s">
        <v>2</v>
      </c>
      <c r="H5" s="55" t="s">
        <v>7</v>
      </c>
      <c r="I5" s="55"/>
      <c r="J5" s="55" t="s">
        <v>6</v>
      </c>
      <c r="K5" s="55"/>
      <c r="L5" s="55" t="s">
        <v>5</v>
      </c>
      <c r="M5" s="55"/>
      <c r="N5" s="64"/>
    </row>
    <row r="6" spans="1:14">
      <c r="A6" s="61"/>
      <c r="B6" s="55"/>
      <c r="C6" s="55"/>
      <c r="D6" s="52"/>
      <c r="E6" s="52"/>
      <c r="F6" s="52"/>
      <c r="G6" s="54"/>
      <c r="H6" s="55"/>
      <c r="I6" s="55"/>
      <c r="J6" s="55"/>
      <c r="K6" s="55"/>
      <c r="L6" s="55"/>
      <c r="M6" s="55"/>
      <c r="N6" s="64"/>
    </row>
    <row r="7" spans="1:14">
      <c r="A7" s="61"/>
      <c r="B7" s="55"/>
      <c r="C7" s="55"/>
      <c r="D7" s="52"/>
      <c r="E7" s="52"/>
      <c r="F7" s="52"/>
      <c r="G7" s="54"/>
      <c r="H7" s="55"/>
      <c r="I7" s="55"/>
      <c r="J7" s="55"/>
      <c r="K7" s="55"/>
      <c r="L7" s="55"/>
      <c r="M7" s="55"/>
      <c r="N7" s="64"/>
    </row>
    <row r="8" spans="1:14">
      <c r="A8" s="61"/>
      <c r="B8" s="55"/>
      <c r="C8" s="55"/>
      <c r="D8" s="52"/>
      <c r="E8" s="52"/>
      <c r="F8" s="52"/>
      <c r="G8" s="54"/>
      <c r="H8" s="31" t="s">
        <v>1</v>
      </c>
      <c r="I8" s="31" t="s">
        <v>2</v>
      </c>
      <c r="J8" s="31" t="s">
        <v>1</v>
      </c>
      <c r="K8" s="31" t="s">
        <v>2</v>
      </c>
      <c r="L8" s="31" t="s">
        <v>1</v>
      </c>
      <c r="M8" s="31" t="s">
        <v>2</v>
      </c>
      <c r="N8" s="65"/>
    </row>
    <row r="9" spans="1:14">
      <c r="A9" s="57"/>
      <c r="B9" s="16">
        <v>1</v>
      </c>
      <c r="C9" s="16">
        <v>2</v>
      </c>
      <c r="D9" s="16">
        <v>3</v>
      </c>
      <c r="E9" s="16">
        <v>4</v>
      </c>
      <c r="F9" s="16">
        <v>5</v>
      </c>
      <c r="G9" s="16">
        <v>6</v>
      </c>
      <c r="H9" s="16">
        <v>7</v>
      </c>
      <c r="I9" s="16">
        <v>8</v>
      </c>
      <c r="J9" s="16">
        <v>9</v>
      </c>
      <c r="K9" s="16">
        <v>10</v>
      </c>
      <c r="L9" s="16">
        <v>11</v>
      </c>
      <c r="M9" s="16">
        <v>12</v>
      </c>
      <c r="N9" s="16">
        <v>13</v>
      </c>
    </row>
    <row r="10" spans="1:14">
      <c r="A10" s="17">
        <v>1</v>
      </c>
      <c r="B10" s="30">
        <v>1</v>
      </c>
      <c r="C10" s="18">
        <v>15</v>
      </c>
      <c r="D10" s="18">
        <v>15</v>
      </c>
      <c r="E10" s="19">
        <f>D10/C10</f>
        <v>1</v>
      </c>
      <c r="F10" s="20">
        <f>SUM(H10+J10+L10)</f>
        <v>15</v>
      </c>
      <c r="G10" s="21">
        <f>F10/D10</f>
        <v>1</v>
      </c>
      <c r="H10" s="22">
        <f>'[5]1 класс'!J2</f>
        <v>0</v>
      </c>
      <c r="I10" s="23">
        <f>H10/F10</f>
        <v>0</v>
      </c>
      <c r="J10" s="22">
        <f>'[5]1 класс'!K2</f>
        <v>15</v>
      </c>
      <c r="K10" s="23">
        <f>J10/F10</f>
        <v>1</v>
      </c>
      <c r="L10" s="22">
        <f>'[5]1 класс'!L2</f>
        <v>0</v>
      </c>
      <c r="M10" s="23">
        <f>L10/F10</f>
        <v>0</v>
      </c>
      <c r="N10" s="4" t="str">
        <f>IF((H10+J10+L10)&gt;D10,"ОШИБКА","")</f>
        <v/>
      </c>
    </row>
    <row r="11" spans="1:14">
      <c r="A11" s="17">
        <v>2</v>
      </c>
      <c r="B11" s="30">
        <v>2</v>
      </c>
      <c r="C11" s="18">
        <v>11</v>
      </c>
      <c r="D11" s="18">
        <v>11</v>
      </c>
      <c r="E11" s="19">
        <f t="shared" ref="E11:E21" si="0">D11/C11</f>
        <v>1</v>
      </c>
      <c r="F11" s="20">
        <f t="shared" ref="F11:F20" si="1">SUM(H11+J11+L11)</f>
        <v>11</v>
      </c>
      <c r="G11" s="21">
        <f t="shared" ref="G11:G21" si="2">F11/D11</f>
        <v>1</v>
      </c>
      <c r="H11" s="22">
        <f>'[5]2 класс'!J2</f>
        <v>0</v>
      </c>
      <c r="I11" s="23">
        <f t="shared" ref="I11:I21" si="3">H11/F11</f>
        <v>0</v>
      </c>
      <c r="J11" s="22">
        <f>'[5]2 класс'!K2</f>
        <v>9</v>
      </c>
      <c r="K11" s="23">
        <f t="shared" ref="K11:K21" si="4">J11/F11</f>
        <v>0.81818181818181823</v>
      </c>
      <c r="L11" s="22">
        <f>'[5]2 класс'!L2</f>
        <v>2</v>
      </c>
      <c r="M11" s="23">
        <f t="shared" ref="M11:M21" si="5">L11/F11</f>
        <v>0.18181818181818182</v>
      </c>
      <c r="N11" s="4" t="str">
        <f t="shared" ref="N11:N21" si="6">IF((H11+J11+L11)&gt;D11,"ОШИБКА","")</f>
        <v/>
      </c>
    </row>
    <row r="12" spans="1:14">
      <c r="A12" s="17">
        <v>3</v>
      </c>
      <c r="B12" s="30">
        <v>3</v>
      </c>
      <c r="C12" s="18">
        <v>14</v>
      </c>
      <c r="D12" s="18">
        <v>14</v>
      </c>
      <c r="E12" s="19">
        <f t="shared" si="0"/>
        <v>1</v>
      </c>
      <c r="F12" s="20">
        <f t="shared" si="1"/>
        <v>14</v>
      </c>
      <c r="G12" s="21">
        <f t="shared" si="2"/>
        <v>1</v>
      </c>
      <c r="H12" s="22">
        <f>'[5]3 класс'!J2</f>
        <v>1</v>
      </c>
      <c r="I12" s="23">
        <f t="shared" si="3"/>
        <v>7.1428571428571425E-2</v>
      </c>
      <c r="J12" s="22">
        <f>'[5]3 класс'!K2</f>
        <v>4</v>
      </c>
      <c r="K12" s="23">
        <f t="shared" si="4"/>
        <v>0.2857142857142857</v>
      </c>
      <c r="L12" s="22">
        <f>'[5]3 класс'!L2</f>
        <v>9</v>
      </c>
      <c r="M12" s="23">
        <f t="shared" si="5"/>
        <v>0.6428571428571429</v>
      </c>
      <c r="N12" s="4" t="str">
        <f t="shared" si="6"/>
        <v/>
      </c>
    </row>
    <row r="13" spans="1:14">
      <c r="A13" s="17">
        <v>4</v>
      </c>
      <c r="B13" s="30">
        <v>4</v>
      </c>
      <c r="C13" s="18">
        <v>10</v>
      </c>
      <c r="D13" s="18">
        <v>10</v>
      </c>
      <c r="E13" s="19">
        <f t="shared" si="0"/>
        <v>1</v>
      </c>
      <c r="F13" s="20">
        <f t="shared" si="1"/>
        <v>10</v>
      </c>
      <c r="G13" s="21">
        <f t="shared" si="2"/>
        <v>1</v>
      </c>
      <c r="H13" s="22">
        <f>'[5]4 класс'!K2</f>
        <v>0</v>
      </c>
      <c r="I13" s="23">
        <f t="shared" si="3"/>
        <v>0</v>
      </c>
      <c r="J13" s="22">
        <f>'[5]4 класс'!L2</f>
        <v>10</v>
      </c>
      <c r="K13" s="23">
        <f t="shared" si="4"/>
        <v>1</v>
      </c>
      <c r="L13" s="22">
        <f>'[5]4 класс'!M2</f>
        <v>0</v>
      </c>
      <c r="M13" s="23">
        <f t="shared" si="5"/>
        <v>0</v>
      </c>
      <c r="N13" s="4" t="str">
        <f t="shared" si="6"/>
        <v/>
      </c>
    </row>
    <row r="14" spans="1:14">
      <c r="A14" s="17">
        <v>5</v>
      </c>
      <c r="B14" s="30">
        <v>5</v>
      </c>
      <c r="C14" s="18">
        <v>15</v>
      </c>
      <c r="D14" s="18">
        <v>14</v>
      </c>
      <c r="E14" s="19">
        <f t="shared" si="0"/>
        <v>0.93333333333333335</v>
      </c>
      <c r="F14" s="20">
        <f t="shared" si="1"/>
        <v>14</v>
      </c>
      <c r="G14" s="21">
        <f t="shared" si="2"/>
        <v>1</v>
      </c>
      <c r="H14" s="22">
        <f>'[5]5 класс'!L2</f>
        <v>0</v>
      </c>
      <c r="I14" s="23">
        <f t="shared" si="3"/>
        <v>0</v>
      </c>
      <c r="J14" s="22">
        <f>'[5]5 класс'!M2</f>
        <v>8</v>
      </c>
      <c r="K14" s="23">
        <f t="shared" si="4"/>
        <v>0.5714285714285714</v>
      </c>
      <c r="L14" s="22">
        <f>'[5]5 класс'!N2</f>
        <v>6</v>
      </c>
      <c r="M14" s="23">
        <f t="shared" si="5"/>
        <v>0.42857142857142855</v>
      </c>
      <c r="N14" s="4" t="str">
        <f t="shared" si="6"/>
        <v/>
      </c>
    </row>
    <row r="15" spans="1:14">
      <c r="A15" s="17">
        <v>6</v>
      </c>
      <c r="B15" s="30">
        <v>6</v>
      </c>
      <c r="C15" s="18">
        <v>14</v>
      </c>
      <c r="D15" s="18">
        <v>14</v>
      </c>
      <c r="E15" s="19">
        <f t="shared" si="0"/>
        <v>1</v>
      </c>
      <c r="F15" s="20">
        <f t="shared" si="1"/>
        <v>14</v>
      </c>
      <c r="G15" s="21">
        <f t="shared" si="2"/>
        <v>1</v>
      </c>
      <c r="H15" s="22">
        <f>'[5]6 класс'!L2</f>
        <v>2</v>
      </c>
      <c r="I15" s="23">
        <f t="shared" si="3"/>
        <v>0.14285714285714285</v>
      </c>
      <c r="J15" s="22">
        <f>'[5]6 класс'!M2</f>
        <v>5</v>
      </c>
      <c r="K15" s="23">
        <f t="shared" si="4"/>
        <v>0.35714285714285715</v>
      </c>
      <c r="L15" s="22">
        <f>'[5]6 класс'!N2</f>
        <v>7</v>
      </c>
      <c r="M15" s="23">
        <f t="shared" si="5"/>
        <v>0.5</v>
      </c>
      <c r="N15" s="4" t="str">
        <f t="shared" si="6"/>
        <v/>
      </c>
    </row>
    <row r="16" spans="1:14">
      <c r="A16" s="17">
        <v>7</v>
      </c>
      <c r="B16" s="30">
        <v>7</v>
      </c>
      <c r="C16" s="18">
        <v>14</v>
      </c>
      <c r="D16" s="18">
        <v>14</v>
      </c>
      <c r="E16" s="19">
        <f t="shared" si="0"/>
        <v>1</v>
      </c>
      <c r="F16" s="20">
        <f t="shared" si="1"/>
        <v>14</v>
      </c>
      <c r="G16" s="21">
        <f t="shared" si="2"/>
        <v>1</v>
      </c>
      <c r="H16" s="22">
        <f>'[5]7 класс'!L2</f>
        <v>0</v>
      </c>
      <c r="I16" s="23">
        <f t="shared" si="3"/>
        <v>0</v>
      </c>
      <c r="J16" s="22">
        <f>'[5]7 класс'!M2</f>
        <v>6</v>
      </c>
      <c r="K16" s="23">
        <f t="shared" si="4"/>
        <v>0.42857142857142855</v>
      </c>
      <c r="L16" s="22">
        <f>'[5]7 класс'!N2</f>
        <v>8</v>
      </c>
      <c r="M16" s="23">
        <f t="shared" si="5"/>
        <v>0.5714285714285714</v>
      </c>
      <c r="N16" s="4" t="str">
        <f t="shared" si="6"/>
        <v/>
      </c>
    </row>
    <row r="17" spans="1:14">
      <c r="A17" s="17">
        <v>8</v>
      </c>
      <c r="B17" s="30">
        <v>8</v>
      </c>
      <c r="C17" s="18">
        <v>17</v>
      </c>
      <c r="D17" s="18">
        <v>17</v>
      </c>
      <c r="E17" s="19">
        <f t="shared" si="0"/>
        <v>1</v>
      </c>
      <c r="F17" s="20">
        <f t="shared" si="1"/>
        <v>17</v>
      </c>
      <c r="G17" s="21">
        <f t="shared" si="2"/>
        <v>1</v>
      </c>
      <c r="H17" s="22">
        <f>'[5]8 класс'!L2</f>
        <v>1</v>
      </c>
      <c r="I17" s="23">
        <f t="shared" si="3"/>
        <v>5.8823529411764705E-2</v>
      </c>
      <c r="J17" s="22">
        <f>'[5]8 класс'!M2</f>
        <v>11</v>
      </c>
      <c r="K17" s="23">
        <f t="shared" si="4"/>
        <v>0.6470588235294118</v>
      </c>
      <c r="L17" s="22">
        <f>'[5]8 класс'!N2</f>
        <v>5</v>
      </c>
      <c r="M17" s="23">
        <f t="shared" si="5"/>
        <v>0.29411764705882354</v>
      </c>
      <c r="N17" s="4" t="str">
        <f t="shared" si="6"/>
        <v/>
      </c>
    </row>
    <row r="18" spans="1:14">
      <c r="A18" s="17">
        <v>9</v>
      </c>
      <c r="B18" s="30">
        <v>9</v>
      </c>
      <c r="C18" s="18">
        <v>13</v>
      </c>
      <c r="D18" s="18">
        <v>13</v>
      </c>
      <c r="E18" s="19">
        <f t="shared" si="0"/>
        <v>1</v>
      </c>
      <c r="F18" s="20">
        <f t="shared" si="1"/>
        <v>13</v>
      </c>
      <c r="G18" s="21">
        <f t="shared" si="2"/>
        <v>1</v>
      </c>
      <c r="H18" s="22">
        <f>'[5]9 класс'!L2</f>
        <v>0</v>
      </c>
      <c r="I18" s="23">
        <f t="shared" si="3"/>
        <v>0</v>
      </c>
      <c r="J18" s="22">
        <f>'[5]9 класс'!M2</f>
        <v>5</v>
      </c>
      <c r="K18" s="23">
        <f t="shared" si="4"/>
        <v>0.38461538461538464</v>
      </c>
      <c r="L18" s="22">
        <f>'[5]9 класс'!N2</f>
        <v>8</v>
      </c>
      <c r="M18" s="23">
        <f t="shared" si="5"/>
        <v>0.61538461538461542</v>
      </c>
      <c r="N18" s="4" t="str">
        <f t="shared" si="6"/>
        <v/>
      </c>
    </row>
    <row r="19" spans="1:14">
      <c r="A19" s="17">
        <v>10</v>
      </c>
      <c r="B19" s="30">
        <v>10</v>
      </c>
      <c r="C19" s="18">
        <v>6</v>
      </c>
      <c r="D19" s="18">
        <v>6</v>
      </c>
      <c r="E19" s="19">
        <f t="shared" si="0"/>
        <v>1</v>
      </c>
      <c r="F19" s="20">
        <f t="shared" si="1"/>
        <v>6</v>
      </c>
      <c r="G19" s="21">
        <f t="shared" si="2"/>
        <v>1</v>
      </c>
      <c r="H19" s="22">
        <f>'[5]10 класс'!L2</f>
        <v>0</v>
      </c>
      <c r="I19" s="23">
        <f t="shared" si="3"/>
        <v>0</v>
      </c>
      <c r="J19" s="22">
        <f>'[5]10 класс'!M2</f>
        <v>0</v>
      </c>
      <c r="K19" s="23">
        <f t="shared" si="4"/>
        <v>0</v>
      </c>
      <c r="L19" s="22">
        <f>'[5]10 класс'!N2</f>
        <v>6</v>
      </c>
      <c r="M19" s="23">
        <f t="shared" si="5"/>
        <v>1</v>
      </c>
      <c r="N19" s="4" t="str">
        <f t="shared" si="6"/>
        <v/>
      </c>
    </row>
    <row r="20" spans="1:14">
      <c r="A20" s="17">
        <v>11</v>
      </c>
      <c r="B20" s="30">
        <v>11</v>
      </c>
      <c r="C20" s="18">
        <v>6</v>
      </c>
      <c r="D20" s="18">
        <v>6</v>
      </c>
      <c r="E20" s="19">
        <f t="shared" si="0"/>
        <v>1</v>
      </c>
      <c r="F20" s="20">
        <f t="shared" si="1"/>
        <v>6</v>
      </c>
      <c r="G20" s="21">
        <f t="shared" si="2"/>
        <v>1</v>
      </c>
      <c r="H20" s="22">
        <f>'[5]11 класс'!L2</f>
        <v>0</v>
      </c>
      <c r="I20" s="23">
        <f t="shared" si="3"/>
        <v>0</v>
      </c>
      <c r="J20" s="22">
        <f>'[5]11 класс'!M2</f>
        <v>3</v>
      </c>
      <c r="K20" s="23">
        <f t="shared" si="4"/>
        <v>0.5</v>
      </c>
      <c r="L20" s="22">
        <f>'[5]11 класс'!N2</f>
        <v>3</v>
      </c>
      <c r="M20" s="23">
        <f t="shared" si="5"/>
        <v>0.5</v>
      </c>
      <c r="N20" s="4" t="str">
        <f t="shared" si="6"/>
        <v/>
      </c>
    </row>
    <row r="21" spans="1:14">
      <c r="A21" s="56" t="s">
        <v>8</v>
      </c>
      <c r="B21" s="57"/>
      <c r="C21" s="29">
        <f>SUM(C10:C20)</f>
        <v>135</v>
      </c>
      <c r="D21" s="24">
        <f>SUM(D10:D20)</f>
        <v>134</v>
      </c>
      <c r="E21" s="19">
        <f t="shared" si="0"/>
        <v>0.99259259259259258</v>
      </c>
      <c r="F21" s="24">
        <f>SUM(F10:F20)</f>
        <v>134</v>
      </c>
      <c r="G21" s="21">
        <f t="shared" si="2"/>
        <v>1</v>
      </c>
      <c r="H21" s="29">
        <f>SUM(H10:H20)</f>
        <v>4</v>
      </c>
      <c r="I21" s="23">
        <f t="shared" si="3"/>
        <v>2.9850746268656716E-2</v>
      </c>
      <c r="J21" s="29">
        <f>SUM(J10:J20)</f>
        <v>76</v>
      </c>
      <c r="K21" s="23">
        <f t="shared" si="4"/>
        <v>0.56716417910447758</v>
      </c>
      <c r="L21" s="29">
        <f>SUM(L10:L20)</f>
        <v>54</v>
      </c>
      <c r="M21" s="23">
        <f t="shared" si="5"/>
        <v>0.40298507462686567</v>
      </c>
      <c r="N21" s="4" t="str">
        <f t="shared" si="6"/>
        <v/>
      </c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6">
    <mergeCell ref="A21:B21"/>
    <mergeCell ref="A1:N1"/>
    <mergeCell ref="A2:A9"/>
    <mergeCell ref="B2:B8"/>
    <mergeCell ref="C2:C8"/>
    <mergeCell ref="D2:E4"/>
    <mergeCell ref="F2:G4"/>
    <mergeCell ref="H2:M4"/>
    <mergeCell ref="N2:N8"/>
    <mergeCell ref="D5:D8"/>
    <mergeCell ref="E5:E8"/>
    <mergeCell ref="F5:F8"/>
    <mergeCell ref="G5:G8"/>
    <mergeCell ref="H5:I7"/>
    <mergeCell ref="J5:K7"/>
    <mergeCell ref="L5:M7"/>
  </mergeCells>
  <dataValidations count="6">
    <dataValidation type="whole" operator="lessThanOrEqual" allowBlank="1" showInputMessage="1" showErrorMessage="1" error="Количество обучающихся с основной группой здоровья не может превышать количество обучающихся в ОО" sqref="D10:D20">
      <formula1>C10</formula1>
    </dataValidation>
    <dataValidation type="whole" operator="lessThanOrEqual" allowBlank="1" showInputMessage="1" showErrorMessage="1" error="Количество сдавших тест не может превышать количество обучающихся с основной группой здоровья" sqref="F11:F20">
      <formula1>D11</formula1>
    </dataValidation>
    <dataValidation type="whole" operator="lessThanOrEqual" allowBlank="1" showInputMessage="1" showErrorMessage="1" error="Количество обучающихся с высоким уровнем физической подготовленности не может превышать количество обучающихся с основной группой здоровья" sqref="L10:L20">
      <formula1>D10</formula1>
    </dataValidation>
    <dataValidation type="whole" operator="lessThanOrEqual" showInputMessage="1" showErrorMessage="1" error="Количество сдавших тест не может превышать количество обучающихся с основной группой здоровья" sqref="F10">
      <formula1>D10</formula1>
    </dataValidation>
    <dataValidation type="whole" operator="lessThanOrEqual" allowBlank="1" showInputMessage="1" showErrorMessage="1" error="Количество обучающихся с низким уровнем физической подготовленности не может превышать количество обучающихся с основной группой здоровья" sqref="H10:H20">
      <formula1>D10</formula1>
    </dataValidation>
    <dataValidation type="whole" operator="lessThanOrEqual" allowBlank="1" showInputMessage="1" showErrorMessage="1" error="Количество обучающихся с средним уровнем физической подготовленности не может превышать количество обучающихся с основной группой здоровья" sqref="J10:J20">
      <formula1>D10</formula1>
    </dataValidation>
  </dataValidation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70C0"/>
  </sheetPr>
  <dimension ref="A1:N21"/>
  <sheetViews>
    <sheetView workbookViewId="0">
      <pane ySplit="9" topLeftCell="A10" activePane="bottomLeft" state="frozen"/>
      <selection pane="bottomLeft" activeCell="M18" sqref="M18"/>
    </sheetView>
  </sheetViews>
  <sheetFormatPr defaultColWidth="9.140625" defaultRowHeight="15"/>
  <cols>
    <col min="1" max="2" width="9.140625" style="32"/>
    <col min="3" max="3" width="18.85546875" style="32" customWidth="1"/>
    <col min="4" max="4" width="9.140625" style="32"/>
    <col min="5" max="5" width="16" style="32" customWidth="1"/>
    <col min="6" max="6" width="9.140625" style="32"/>
    <col min="7" max="7" width="12" style="32" customWidth="1"/>
    <col min="8" max="8" width="9" style="32" customWidth="1"/>
    <col min="9" max="9" width="11.28515625" style="32" customWidth="1"/>
    <col min="10" max="13" width="9.140625" style="32"/>
    <col min="14" max="14" width="12.28515625" style="32" customWidth="1"/>
    <col min="15" max="16384" width="9.140625" style="32"/>
  </cols>
  <sheetData>
    <row r="1" spans="1:14" ht="78" customHeight="1">
      <c r="A1" s="66" t="s">
        <v>12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</row>
    <row r="2" spans="1:14" ht="15" customHeight="1">
      <c r="A2" s="66" t="s">
        <v>11</v>
      </c>
      <c r="B2" s="66" t="s">
        <v>4</v>
      </c>
      <c r="C2" s="66" t="s">
        <v>15</v>
      </c>
      <c r="D2" s="66" t="s">
        <v>16</v>
      </c>
      <c r="E2" s="66"/>
      <c r="F2" s="66" t="s">
        <v>3</v>
      </c>
      <c r="G2" s="66"/>
      <c r="H2" s="66" t="s">
        <v>10</v>
      </c>
      <c r="I2" s="66"/>
      <c r="J2" s="66"/>
      <c r="K2" s="66"/>
      <c r="L2" s="66"/>
      <c r="M2" s="66"/>
      <c r="N2" s="66" t="s">
        <v>13</v>
      </c>
    </row>
    <row r="3" spans="1:14" ht="15" customHeight="1">
      <c r="A3" s="66"/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</row>
    <row r="4" spans="1:14" ht="87" customHeight="1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</row>
    <row r="5" spans="1:14" ht="51" customHeight="1">
      <c r="A5" s="66"/>
      <c r="B5" s="66"/>
      <c r="C5" s="66"/>
      <c r="D5" s="66" t="s">
        <v>1</v>
      </c>
      <c r="E5" s="66" t="s">
        <v>9</v>
      </c>
      <c r="F5" s="66" t="s">
        <v>1</v>
      </c>
      <c r="G5" s="66" t="s">
        <v>2</v>
      </c>
      <c r="H5" s="66" t="s">
        <v>7</v>
      </c>
      <c r="I5" s="66"/>
      <c r="J5" s="66" t="s">
        <v>6</v>
      </c>
      <c r="K5" s="66"/>
      <c r="L5" s="66" t="s">
        <v>5</v>
      </c>
      <c r="M5" s="66"/>
      <c r="N5" s="66"/>
    </row>
    <row r="6" spans="1:14">
      <c r="A6" s="66"/>
      <c r="B6" s="66"/>
      <c r="C6" s="66"/>
      <c r="D6" s="66"/>
      <c r="E6" s="66"/>
      <c r="F6" s="66"/>
      <c r="G6" s="66"/>
      <c r="H6" s="66"/>
      <c r="I6" s="66"/>
      <c r="J6" s="66"/>
      <c r="K6" s="66"/>
      <c r="L6" s="66"/>
      <c r="M6" s="66"/>
      <c r="N6" s="66"/>
    </row>
    <row r="7" spans="1:14">
      <c r="A7" s="66"/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</row>
    <row r="8" spans="1:14">
      <c r="A8" s="66"/>
      <c r="B8" s="66"/>
      <c r="C8" s="66"/>
      <c r="D8" s="66"/>
      <c r="E8" s="66"/>
      <c r="F8" s="66"/>
      <c r="G8" s="66"/>
      <c r="H8" s="32" t="s">
        <v>1</v>
      </c>
      <c r="I8" s="32" t="s">
        <v>2</v>
      </c>
      <c r="J8" s="32" t="s">
        <v>1</v>
      </c>
      <c r="K8" s="32" t="s">
        <v>2</v>
      </c>
      <c r="L8" s="32" t="s">
        <v>1</v>
      </c>
      <c r="M8" s="32" t="s">
        <v>2</v>
      </c>
      <c r="N8" s="66"/>
    </row>
    <row r="9" spans="1:14">
      <c r="A9" s="66"/>
      <c r="B9" s="32">
        <v>1</v>
      </c>
      <c r="C9" s="32">
        <v>2</v>
      </c>
      <c r="D9" s="32">
        <v>3</v>
      </c>
      <c r="E9" s="32">
        <v>4</v>
      </c>
      <c r="F9" s="32">
        <v>5</v>
      </c>
      <c r="G9" s="32">
        <v>6</v>
      </c>
      <c r="H9" s="32">
        <v>7</v>
      </c>
      <c r="I9" s="32">
        <v>8</v>
      </c>
      <c r="J9" s="32">
        <v>9</v>
      </c>
      <c r="K9" s="32">
        <v>10</v>
      </c>
      <c r="L9" s="32">
        <v>11</v>
      </c>
      <c r="M9" s="32">
        <v>12</v>
      </c>
      <c r="N9" s="32">
        <v>13</v>
      </c>
    </row>
    <row r="10" spans="1:14">
      <c r="A10" s="32">
        <v>1</v>
      </c>
      <c r="B10" s="32">
        <v>1</v>
      </c>
      <c r="C10" s="32">
        <v>13</v>
      </c>
      <c r="D10" s="32">
        <v>13</v>
      </c>
      <c r="E10" s="32">
        <f>D10/C10</f>
        <v>1</v>
      </c>
      <c r="F10" s="32">
        <f>SUM(H10+J10+L10)</f>
        <v>13</v>
      </c>
      <c r="G10" s="32">
        <f>F10/D10</f>
        <v>1</v>
      </c>
      <c r="H10" s="32">
        <f>'[6]1 класс'!J2</f>
        <v>0</v>
      </c>
      <c r="I10" s="32">
        <f>H10/F10</f>
        <v>0</v>
      </c>
      <c r="J10" s="32">
        <f>'[6]1 класс'!K2</f>
        <v>0</v>
      </c>
      <c r="K10" s="32">
        <f>J10/F10</f>
        <v>0</v>
      </c>
      <c r="L10" s="32">
        <f>'[6]1 класс'!L2</f>
        <v>13</v>
      </c>
      <c r="M10" s="32">
        <f>L10/F10</f>
        <v>1</v>
      </c>
      <c r="N10" s="32" t="str">
        <f>IF((H10+J10+L10)&gt;D10,"ОШИБКА","")</f>
        <v/>
      </c>
    </row>
    <row r="11" spans="1:14">
      <c r="A11" s="32">
        <v>2</v>
      </c>
      <c r="B11" s="32">
        <v>2</v>
      </c>
      <c r="C11" s="32">
        <v>8</v>
      </c>
      <c r="D11" s="32">
        <v>8</v>
      </c>
      <c r="E11" s="32">
        <f t="shared" ref="E11:E21" si="0">D11/C11</f>
        <v>1</v>
      </c>
      <c r="F11" s="32">
        <f t="shared" ref="F11:F20" si="1">SUM(H11+J11+L11)</f>
        <v>7</v>
      </c>
      <c r="G11" s="32">
        <f t="shared" ref="G11:G21" si="2">F11/D11</f>
        <v>0.875</v>
      </c>
      <c r="H11" s="32">
        <f>'[6]2 класс'!J2</f>
        <v>0</v>
      </c>
      <c r="I11" s="32">
        <f t="shared" ref="I11:I21" si="3">H11/F11</f>
        <v>0</v>
      </c>
      <c r="J11" s="32">
        <f>'[6]2 класс'!K2</f>
        <v>1</v>
      </c>
      <c r="K11" s="32">
        <f t="shared" ref="K11:K21" si="4">J11/F11</f>
        <v>0.14285714285714285</v>
      </c>
      <c r="L11" s="32">
        <f>'[6]2 класс'!L2</f>
        <v>6</v>
      </c>
      <c r="M11" s="32">
        <f t="shared" ref="M11:M21" si="5">L11/F11</f>
        <v>0.8571428571428571</v>
      </c>
      <c r="N11" s="32" t="str">
        <f t="shared" ref="N11:N21" si="6">IF((H11+J11+L11)&gt;D11,"ОШИБКА","")</f>
        <v/>
      </c>
    </row>
    <row r="12" spans="1:14">
      <c r="A12" s="32">
        <v>3</v>
      </c>
      <c r="B12" s="32">
        <v>3</v>
      </c>
      <c r="C12" s="32">
        <v>7</v>
      </c>
      <c r="D12" s="32">
        <v>7</v>
      </c>
      <c r="E12" s="32">
        <f t="shared" si="0"/>
        <v>1</v>
      </c>
      <c r="F12" s="32">
        <f t="shared" si="1"/>
        <v>7</v>
      </c>
      <c r="G12" s="32">
        <f t="shared" si="2"/>
        <v>1</v>
      </c>
      <c r="H12" s="32">
        <f>'[6]3 класс'!J2</f>
        <v>0</v>
      </c>
      <c r="I12" s="32">
        <f t="shared" si="3"/>
        <v>0</v>
      </c>
      <c r="J12" s="32">
        <f>'[6]3 класс'!K2</f>
        <v>0</v>
      </c>
      <c r="K12" s="32">
        <f t="shared" si="4"/>
        <v>0</v>
      </c>
      <c r="L12" s="32">
        <f>'[6]3 класс'!L2</f>
        <v>7</v>
      </c>
      <c r="M12" s="32">
        <f t="shared" si="5"/>
        <v>1</v>
      </c>
      <c r="N12" s="32" t="str">
        <f t="shared" si="6"/>
        <v/>
      </c>
    </row>
    <row r="13" spans="1:14">
      <c r="A13" s="32">
        <v>4</v>
      </c>
      <c r="B13" s="32">
        <v>4</v>
      </c>
      <c r="C13" s="32">
        <v>7</v>
      </c>
      <c r="D13" s="32">
        <v>7</v>
      </c>
      <c r="E13" s="32">
        <f t="shared" si="0"/>
        <v>1</v>
      </c>
      <c r="F13" s="32">
        <f t="shared" si="1"/>
        <v>7</v>
      </c>
      <c r="G13" s="32">
        <f t="shared" si="2"/>
        <v>1</v>
      </c>
      <c r="H13" s="32">
        <f>'[6]4 класс'!K2</f>
        <v>1</v>
      </c>
      <c r="I13" s="32">
        <f t="shared" si="3"/>
        <v>0.14285714285714285</v>
      </c>
      <c r="J13" s="32">
        <f>'[6]4 класс'!L2</f>
        <v>0</v>
      </c>
      <c r="K13" s="32">
        <f t="shared" si="4"/>
        <v>0</v>
      </c>
      <c r="L13" s="32">
        <f>'[6]4 класс'!M2</f>
        <v>6</v>
      </c>
      <c r="M13" s="32">
        <f t="shared" si="5"/>
        <v>0.8571428571428571</v>
      </c>
      <c r="N13" s="32" t="str">
        <f t="shared" si="6"/>
        <v/>
      </c>
    </row>
    <row r="14" spans="1:14">
      <c r="A14" s="32">
        <v>5</v>
      </c>
      <c r="B14" s="32">
        <v>5</v>
      </c>
      <c r="C14" s="32">
        <v>11</v>
      </c>
      <c r="D14" s="32">
        <v>11</v>
      </c>
      <c r="E14" s="32">
        <f t="shared" si="0"/>
        <v>1</v>
      </c>
      <c r="F14" s="32">
        <f t="shared" si="1"/>
        <v>11</v>
      </c>
      <c r="G14" s="32">
        <f t="shared" si="2"/>
        <v>1</v>
      </c>
      <c r="H14" s="32">
        <f>'[6]5 класс'!L2</f>
        <v>0</v>
      </c>
      <c r="I14" s="32">
        <f t="shared" si="3"/>
        <v>0</v>
      </c>
      <c r="J14" s="32">
        <f>'[6]5 класс'!M2</f>
        <v>3</v>
      </c>
      <c r="K14" s="32">
        <f t="shared" si="4"/>
        <v>0.27272727272727271</v>
      </c>
      <c r="L14" s="32">
        <f>'[6]5 класс'!N2</f>
        <v>8</v>
      </c>
      <c r="M14" s="32">
        <f t="shared" si="5"/>
        <v>0.72727272727272729</v>
      </c>
      <c r="N14" s="32" t="str">
        <f t="shared" si="6"/>
        <v/>
      </c>
    </row>
    <row r="15" spans="1:14">
      <c r="A15" s="32">
        <v>6</v>
      </c>
      <c r="B15" s="32">
        <v>6</v>
      </c>
      <c r="C15" s="32">
        <v>14</v>
      </c>
      <c r="D15" s="32">
        <v>14</v>
      </c>
      <c r="E15" s="32">
        <f t="shared" si="0"/>
        <v>1</v>
      </c>
      <c r="F15" s="32">
        <f t="shared" si="1"/>
        <v>14</v>
      </c>
      <c r="G15" s="32">
        <f t="shared" si="2"/>
        <v>1</v>
      </c>
      <c r="H15" s="32">
        <f>'[6]6 класс'!L2</f>
        <v>0</v>
      </c>
      <c r="I15" s="32">
        <f t="shared" si="3"/>
        <v>0</v>
      </c>
      <c r="J15" s="32">
        <f>'[6]6 класс'!M2</f>
        <v>1</v>
      </c>
      <c r="K15" s="32">
        <f t="shared" si="4"/>
        <v>7.1428571428571425E-2</v>
      </c>
      <c r="L15" s="32">
        <f>'[6]6 класс'!N2</f>
        <v>13</v>
      </c>
      <c r="M15" s="32">
        <f t="shared" si="5"/>
        <v>0.9285714285714286</v>
      </c>
      <c r="N15" s="32" t="str">
        <f t="shared" si="6"/>
        <v/>
      </c>
    </row>
    <row r="16" spans="1:14">
      <c r="A16" s="32">
        <v>7</v>
      </c>
      <c r="B16" s="32">
        <v>7</v>
      </c>
      <c r="C16" s="32">
        <v>7</v>
      </c>
      <c r="D16" s="32">
        <v>7</v>
      </c>
      <c r="E16" s="32">
        <f t="shared" si="0"/>
        <v>1</v>
      </c>
      <c r="F16" s="32">
        <f t="shared" si="1"/>
        <v>7</v>
      </c>
      <c r="G16" s="32">
        <f t="shared" si="2"/>
        <v>1</v>
      </c>
      <c r="H16" s="32">
        <f>'[6]7 класс'!L2</f>
        <v>1</v>
      </c>
      <c r="I16" s="32">
        <f t="shared" si="3"/>
        <v>0.14285714285714285</v>
      </c>
      <c r="J16" s="32">
        <f>'[6]7 класс'!M2</f>
        <v>0</v>
      </c>
      <c r="K16" s="32">
        <f t="shared" si="4"/>
        <v>0</v>
      </c>
      <c r="L16" s="32">
        <f>'[6]7 класс'!N2</f>
        <v>6</v>
      </c>
      <c r="M16" s="32">
        <f t="shared" si="5"/>
        <v>0.8571428571428571</v>
      </c>
      <c r="N16" s="32" t="str">
        <f t="shared" si="6"/>
        <v/>
      </c>
    </row>
    <row r="17" spans="1:14">
      <c r="A17" s="32">
        <v>8</v>
      </c>
      <c r="B17" s="32">
        <v>8</v>
      </c>
      <c r="C17" s="32">
        <v>9</v>
      </c>
      <c r="D17" s="32">
        <v>9</v>
      </c>
      <c r="E17" s="32">
        <f t="shared" si="0"/>
        <v>1</v>
      </c>
      <c r="F17" s="32">
        <f t="shared" si="1"/>
        <v>9</v>
      </c>
      <c r="G17" s="32">
        <f t="shared" si="2"/>
        <v>1</v>
      </c>
      <c r="H17" s="32">
        <f>'[6]8 класс'!L2</f>
        <v>0</v>
      </c>
      <c r="I17" s="32">
        <f t="shared" si="3"/>
        <v>0</v>
      </c>
      <c r="J17" s="32">
        <f>'[6]8 класс'!M2</f>
        <v>1</v>
      </c>
      <c r="K17" s="32">
        <f t="shared" si="4"/>
        <v>0.1111111111111111</v>
      </c>
      <c r="L17" s="32">
        <f>'[6]8 класс'!N2</f>
        <v>8</v>
      </c>
      <c r="M17" s="32">
        <f t="shared" si="5"/>
        <v>0.88888888888888884</v>
      </c>
      <c r="N17" s="32" t="str">
        <f t="shared" si="6"/>
        <v/>
      </c>
    </row>
    <row r="18" spans="1:14">
      <c r="A18" s="32">
        <v>9</v>
      </c>
      <c r="B18" s="32">
        <v>9</v>
      </c>
      <c r="C18" s="32">
        <v>12</v>
      </c>
      <c r="D18" s="32">
        <v>12</v>
      </c>
      <c r="E18" s="32">
        <f t="shared" si="0"/>
        <v>1</v>
      </c>
      <c r="F18" s="32">
        <f t="shared" si="1"/>
        <v>12</v>
      </c>
      <c r="G18" s="32">
        <f t="shared" si="2"/>
        <v>1</v>
      </c>
      <c r="H18" s="32">
        <f>'[6]9 класс'!L2</f>
        <v>0</v>
      </c>
      <c r="I18" s="32">
        <f t="shared" si="3"/>
        <v>0</v>
      </c>
      <c r="J18" s="32">
        <f>'[6]9 класс'!M2</f>
        <v>0</v>
      </c>
      <c r="K18" s="32">
        <f t="shared" si="4"/>
        <v>0</v>
      </c>
      <c r="L18" s="32">
        <f>'[6]9 класс'!N2</f>
        <v>12</v>
      </c>
      <c r="M18" s="32">
        <f t="shared" si="5"/>
        <v>1</v>
      </c>
      <c r="N18" s="32" t="str">
        <f t="shared" si="6"/>
        <v/>
      </c>
    </row>
    <row r="19" spans="1:14">
      <c r="A19" s="32">
        <v>10</v>
      </c>
      <c r="B19" s="32">
        <v>10</v>
      </c>
      <c r="C19" s="32">
        <v>3</v>
      </c>
      <c r="D19" s="32">
        <v>3</v>
      </c>
      <c r="E19" s="32">
        <f t="shared" si="0"/>
        <v>1</v>
      </c>
      <c r="F19" s="32">
        <f t="shared" si="1"/>
        <v>3</v>
      </c>
      <c r="G19" s="32">
        <f t="shared" si="2"/>
        <v>1</v>
      </c>
      <c r="H19" s="32">
        <f>'[6]10 класс'!L2</f>
        <v>0</v>
      </c>
      <c r="I19" s="32">
        <f t="shared" si="3"/>
        <v>0</v>
      </c>
      <c r="J19" s="32">
        <f>'[6]10 класс'!M2</f>
        <v>0</v>
      </c>
      <c r="K19" s="32">
        <f t="shared" si="4"/>
        <v>0</v>
      </c>
      <c r="L19" s="32">
        <f>'[6]10 класс'!N2</f>
        <v>3</v>
      </c>
      <c r="M19" s="32">
        <f t="shared" si="5"/>
        <v>1</v>
      </c>
      <c r="N19" s="32" t="str">
        <f t="shared" si="6"/>
        <v/>
      </c>
    </row>
    <row r="20" spans="1:14">
      <c r="A20" s="32">
        <v>11</v>
      </c>
      <c r="B20" s="32">
        <v>11</v>
      </c>
      <c r="C20" s="32">
        <v>9</v>
      </c>
      <c r="D20" s="32">
        <v>9</v>
      </c>
      <c r="E20" s="32">
        <f t="shared" si="0"/>
        <v>1</v>
      </c>
      <c r="F20" s="32">
        <f t="shared" si="1"/>
        <v>9</v>
      </c>
      <c r="G20" s="32">
        <f t="shared" si="2"/>
        <v>1</v>
      </c>
      <c r="H20" s="32">
        <f>'[6]11 класс'!L2</f>
        <v>0</v>
      </c>
      <c r="I20" s="32">
        <f t="shared" si="3"/>
        <v>0</v>
      </c>
      <c r="J20" s="32">
        <f>'[6]11 класс'!M2</f>
        <v>0</v>
      </c>
      <c r="K20" s="32">
        <f t="shared" si="4"/>
        <v>0</v>
      </c>
      <c r="L20" s="32">
        <f>'[6]11 класс'!N2</f>
        <v>9</v>
      </c>
      <c r="M20" s="32">
        <f t="shared" si="5"/>
        <v>1</v>
      </c>
      <c r="N20" s="32" t="str">
        <f t="shared" si="6"/>
        <v/>
      </c>
    </row>
    <row r="21" spans="1:14">
      <c r="A21" s="66" t="s">
        <v>8</v>
      </c>
      <c r="B21" s="66"/>
      <c r="C21" s="32">
        <f>SUM(C10:C20)</f>
        <v>100</v>
      </c>
      <c r="D21" s="32">
        <f>SUM(D10:D20)</f>
        <v>100</v>
      </c>
      <c r="E21" s="32">
        <f t="shared" si="0"/>
        <v>1</v>
      </c>
      <c r="F21" s="32">
        <f>SUM(F10:F20)</f>
        <v>99</v>
      </c>
      <c r="G21" s="32">
        <f t="shared" si="2"/>
        <v>0.99</v>
      </c>
      <c r="H21" s="32">
        <f>SUM(H10:H20)</f>
        <v>2</v>
      </c>
      <c r="I21" s="32">
        <f t="shared" si="3"/>
        <v>2.0202020202020204E-2</v>
      </c>
      <c r="J21" s="32">
        <f>SUM(J10:J20)</f>
        <v>6</v>
      </c>
      <c r="K21" s="32">
        <f t="shared" si="4"/>
        <v>6.0606060606060608E-2</v>
      </c>
      <c r="L21" s="32">
        <f>SUM(L10:L20)</f>
        <v>91</v>
      </c>
      <c r="M21" s="32">
        <f t="shared" si="5"/>
        <v>0.91919191919191923</v>
      </c>
      <c r="N21" s="32" t="str">
        <f t="shared" si="6"/>
        <v/>
      </c>
    </row>
  </sheetData>
  <sheetProtection sheet="1" objects="1" scenarios="1" formatCells="0" formatColumns="0" formatRows="0" insertColumns="0" insertRows="0" insertHyperlinks="0" deleteColumns="0" deleteRows="0" sort="0" autoFilter="0" pivotTables="0"/>
  <mergeCells count="16">
    <mergeCell ref="A21:B21"/>
    <mergeCell ref="A1:N1"/>
    <mergeCell ref="A2:A9"/>
    <mergeCell ref="B2:B8"/>
    <mergeCell ref="C2:C8"/>
    <mergeCell ref="D2:E4"/>
    <mergeCell ref="F2:G4"/>
    <mergeCell ref="H2:M4"/>
    <mergeCell ref="N2:N8"/>
    <mergeCell ref="D5:D8"/>
    <mergeCell ref="E5:E8"/>
    <mergeCell ref="F5:F8"/>
    <mergeCell ref="G5:G8"/>
    <mergeCell ref="H5:I7"/>
    <mergeCell ref="J5:K7"/>
    <mergeCell ref="L5:M7"/>
  </mergeCells>
  <dataValidations count="6">
    <dataValidation type="whole" operator="lessThanOrEqual" allowBlank="1" showInputMessage="1" showErrorMessage="1" error="Количество обучающихся с основной группой здоровья не может превышать количество обучающихся в ОО" sqref="D10:D20">
      <formula1>C10</formula1>
    </dataValidation>
    <dataValidation type="whole" operator="lessThanOrEqual" allowBlank="1" showInputMessage="1" showErrorMessage="1" error="Количество сдавших тест не может превышать количество обучающихся с основной группой здоровья" sqref="F11:F20">
      <formula1>D11</formula1>
    </dataValidation>
    <dataValidation type="whole" operator="lessThanOrEqual" allowBlank="1" showInputMessage="1" showErrorMessage="1" error="Количество обучающихся с высоким уровнем физической подготовленности не может превышать количество обучающихся с основной группой здоровья" sqref="L10:L20">
      <formula1>D10</formula1>
    </dataValidation>
    <dataValidation type="whole" operator="lessThanOrEqual" showInputMessage="1" showErrorMessage="1" error="Количество сдавших тест не может превышать количество обучающихся с основной группой здоровья" sqref="F10">
      <formula1>D10</formula1>
    </dataValidation>
    <dataValidation type="whole" operator="lessThanOrEqual" allowBlank="1" showInputMessage="1" showErrorMessage="1" error="Количество обучающихся с низким уровнем физической подготовленности не может превышать количество обучающихся с основной группой здоровья" sqref="H10:H20">
      <formula1>D10</formula1>
    </dataValidation>
    <dataValidation type="whole" operator="lessThanOrEqual" allowBlank="1" showInputMessage="1" showErrorMessage="1" error="Количество обучающихся с средним уровнем физической подготовленности не может превышать количество обучающихся с основной группой здоровья" sqref="J10:J20">
      <formula1>D10</formula1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N21"/>
  <sheetViews>
    <sheetView workbookViewId="0">
      <pane ySplit="9" topLeftCell="A10" activePane="bottomLeft" state="frozen"/>
      <selection pane="bottomLeft" activeCell="J15" sqref="J15"/>
    </sheetView>
  </sheetViews>
  <sheetFormatPr defaultColWidth="9.140625" defaultRowHeight="15"/>
  <cols>
    <col min="1" max="2" width="9.140625" style="1"/>
    <col min="3" max="3" width="18.85546875" style="1" customWidth="1"/>
    <col min="4" max="4" width="9.140625" style="1"/>
    <col min="5" max="5" width="16" style="1" customWidth="1"/>
    <col min="6" max="6" width="9.140625" style="1"/>
    <col min="7" max="7" width="12" style="2" customWidth="1"/>
    <col min="8" max="8" width="9" style="1" customWidth="1"/>
    <col min="9" max="9" width="11.28515625" style="1" customWidth="1"/>
    <col min="10" max="13" width="9.140625" style="1"/>
    <col min="14" max="14" width="12.28515625" style="1" customWidth="1"/>
    <col min="15" max="16384" width="9.140625" style="1"/>
  </cols>
  <sheetData>
    <row r="1" spans="1:14" ht="78" customHeight="1">
      <c r="A1" s="35" t="s">
        <v>12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</row>
    <row r="2" spans="1:14" ht="15" customHeight="1">
      <c r="A2" s="40" t="s">
        <v>11</v>
      </c>
      <c r="B2" s="44" t="s">
        <v>4</v>
      </c>
      <c r="C2" s="44" t="s">
        <v>14</v>
      </c>
      <c r="D2" s="44" t="s">
        <v>0</v>
      </c>
      <c r="E2" s="44"/>
      <c r="F2" s="44" t="s">
        <v>3</v>
      </c>
      <c r="G2" s="44"/>
      <c r="H2" s="44" t="s">
        <v>10</v>
      </c>
      <c r="I2" s="44"/>
      <c r="J2" s="44"/>
      <c r="K2" s="44"/>
      <c r="L2" s="44"/>
      <c r="M2" s="44"/>
      <c r="N2" s="37" t="s">
        <v>13</v>
      </c>
    </row>
    <row r="3" spans="1:14" ht="15" customHeight="1">
      <c r="A3" s="41"/>
      <c r="B3" s="44"/>
      <c r="C3" s="44"/>
      <c r="D3" s="44"/>
      <c r="E3" s="44"/>
      <c r="F3" s="45"/>
      <c r="G3" s="45"/>
      <c r="H3" s="45"/>
      <c r="I3" s="45"/>
      <c r="J3" s="45"/>
      <c r="K3" s="45"/>
      <c r="L3" s="45"/>
      <c r="M3" s="45"/>
      <c r="N3" s="38"/>
    </row>
    <row r="4" spans="1:14" ht="87" customHeight="1">
      <c r="A4" s="41"/>
      <c r="B4" s="44"/>
      <c r="C4" s="44"/>
      <c r="D4" s="44"/>
      <c r="E4" s="44"/>
      <c r="F4" s="45"/>
      <c r="G4" s="45"/>
      <c r="H4" s="45"/>
      <c r="I4" s="45"/>
      <c r="J4" s="45"/>
      <c r="K4" s="45"/>
      <c r="L4" s="45"/>
      <c r="M4" s="45"/>
      <c r="N4" s="38"/>
    </row>
    <row r="5" spans="1:14" ht="51" customHeight="1">
      <c r="A5" s="41"/>
      <c r="B5" s="44"/>
      <c r="C5" s="44"/>
      <c r="D5" s="46" t="s">
        <v>1</v>
      </c>
      <c r="E5" s="46" t="s">
        <v>9</v>
      </c>
      <c r="F5" s="46" t="s">
        <v>1</v>
      </c>
      <c r="G5" s="48" t="s">
        <v>2</v>
      </c>
      <c r="H5" s="44" t="s">
        <v>7</v>
      </c>
      <c r="I5" s="44"/>
      <c r="J5" s="44" t="s">
        <v>6</v>
      </c>
      <c r="K5" s="44"/>
      <c r="L5" s="44" t="s">
        <v>5</v>
      </c>
      <c r="M5" s="44"/>
      <c r="N5" s="38"/>
    </row>
    <row r="6" spans="1:14">
      <c r="A6" s="41"/>
      <c r="B6" s="44"/>
      <c r="C6" s="44"/>
      <c r="D6" s="47"/>
      <c r="E6" s="47"/>
      <c r="F6" s="47"/>
      <c r="G6" s="49"/>
      <c r="H6" s="44"/>
      <c r="I6" s="44"/>
      <c r="J6" s="44"/>
      <c r="K6" s="44"/>
      <c r="L6" s="44"/>
      <c r="M6" s="44"/>
      <c r="N6" s="38"/>
    </row>
    <row r="7" spans="1:14">
      <c r="A7" s="41"/>
      <c r="B7" s="44"/>
      <c r="C7" s="44"/>
      <c r="D7" s="47"/>
      <c r="E7" s="47"/>
      <c r="F7" s="47"/>
      <c r="G7" s="49"/>
      <c r="H7" s="44"/>
      <c r="I7" s="44"/>
      <c r="J7" s="44"/>
      <c r="K7" s="44"/>
      <c r="L7" s="44"/>
      <c r="M7" s="44"/>
      <c r="N7" s="38"/>
    </row>
    <row r="8" spans="1:14">
      <c r="A8" s="41"/>
      <c r="B8" s="44"/>
      <c r="C8" s="44"/>
      <c r="D8" s="47"/>
      <c r="E8" s="47"/>
      <c r="F8" s="47"/>
      <c r="G8" s="49"/>
      <c r="H8" s="28" t="s">
        <v>1</v>
      </c>
      <c r="I8" s="28" t="s">
        <v>2</v>
      </c>
      <c r="J8" s="28" t="s">
        <v>1</v>
      </c>
      <c r="K8" s="28" t="s">
        <v>2</v>
      </c>
      <c r="L8" s="28" t="s">
        <v>1</v>
      </c>
      <c r="M8" s="28" t="s">
        <v>2</v>
      </c>
      <c r="N8" s="39"/>
    </row>
    <row r="9" spans="1:14">
      <c r="A9" s="42"/>
      <c r="B9" s="8">
        <v>1</v>
      </c>
      <c r="C9" s="8">
        <v>2</v>
      </c>
      <c r="D9" s="8">
        <v>3</v>
      </c>
      <c r="E9" s="8">
        <v>4</v>
      </c>
      <c r="F9" s="8">
        <v>5</v>
      </c>
      <c r="G9" s="8">
        <v>6</v>
      </c>
      <c r="H9" s="8">
        <v>7</v>
      </c>
      <c r="I9" s="8">
        <v>8</v>
      </c>
      <c r="J9" s="8">
        <v>9</v>
      </c>
      <c r="K9" s="8">
        <v>10</v>
      </c>
      <c r="L9" s="8">
        <v>11</v>
      </c>
      <c r="M9" s="8">
        <v>12</v>
      </c>
      <c r="N9" s="8">
        <v>13</v>
      </c>
    </row>
    <row r="10" spans="1:14">
      <c r="A10" s="9">
        <v>1</v>
      </c>
      <c r="B10" s="27">
        <v>1</v>
      </c>
      <c r="C10" s="3">
        <v>23</v>
      </c>
      <c r="D10" s="3">
        <v>23</v>
      </c>
      <c r="E10" s="11">
        <f>D10/C10</f>
        <v>1</v>
      </c>
      <c r="F10" s="3">
        <v>23</v>
      </c>
      <c r="G10" s="12">
        <f>F10/D10</f>
        <v>1</v>
      </c>
      <c r="H10" s="13">
        <v>5</v>
      </c>
      <c r="I10" s="14">
        <f>H10/F10</f>
        <v>0.21739130434782608</v>
      </c>
      <c r="J10" s="13">
        <v>9</v>
      </c>
      <c r="K10" s="14">
        <f>J10/F10</f>
        <v>0.39130434782608697</v>
      </c>
      <c r="L10" s="13">
        <v>9</v>
      </c>
      <c r="M10" s="14">
        <f>L10/F10</f>
        <v>0.39130434782608697</v>
      </c>
      <c r="N10" s="4" t="str">
        <f>IF((H10+J10+L10)&gt;D10,"ОШИБКА","")</f>
        <v/>
      </c>
    </row>
    <row r="11" spans="1:14">
      <c r="A11" s="9">
        <v>2</v>
      </c>
      <c r="B11" s="27">
        <v>2</v>
      </c>
      <c r="C11" s="3">
        <v>20</v>
      </c>
      <c r="D11" s="3">
        <v>20</v>
      </c>
      <c r="E11" s="11">
        <f t="shared" ref="E11:E21" si="0">D11/C11</f>
        <v>1</v>
      </c>
      <c r="F11" s="3">
        <f>SUM(H11+J11+L11)</f>
        <v>20</v>
      </c>
      <c r="G11" s="12">
        <f t="shared" ref="G11:G21" si="1">F11/D11</f>
        <v>1</v>
      </c>
      <c r="H11" s="13">
        <v>2</v>
      </c>
      <c r="I11" s="14">
        <f t="shared" ref="I11:I21" si="2">H11/F11</f>
        <v>0.1</v>
      </c>
      <c r="J11" s="13">
        <v>7</v>
      </c>
      <c r="K11" s="14">
        <f t="shared" ref="K11:K21" si="3">J11/F11</f>
        <v>0.35</v>
      </c>
      <c r="L11" s="13">
        <v>11</v>
      </c>
      <c r="M11" s="14">
        <f t="shared" ref="M11:M21" si="4">L11/F11</f>
        <v>0.55000000000000004</v>
      </c>
      <c r="N11" s="4" t="str">
        <f t="shared" ref="N11:N21" si="5">IF((H11+J11+L11)&gt;D11,"ОШИБКА","")</f>
        <v/>
      </c>
    </row>
    <row r="12" spans="1:14">
      <c r="A12" s="9">
        <v>3</v>
      </c>
      <c r="B12" s="27">
        <v>3</v>
      </c>
      <c r="C12" s="3">
        <v>15</v>
      </c>
      <c r="D12" s="3">
        <v>15</v>
      </c>
      <c r="E12" s="11">
        <f t="shared" si="0"/>
        <v>1</v>
      </c>
      <c r="F12" s="3">
        <f>SUM(H12+J12+L12)</f>
        <v>15</v>
      </c>
      <c r="G12" s="12">
        <f t="shared" si="1"/>
        <v>1</v>
      </c>
      <c r="H12" s="13">
        <v>1</v>
      </c>
      <c r="I12" s="14">
        <f t="shared" si="2"/>
        <v>6.6666666666666666E-2</v>
      </c>
      <c r="J12" s="13">
        <v>8</v>
      </c>
      <c r="K12" s="14">
        <f t="shared" si="3"/>
        <v>0.53333333333333333</v>
      </c>
      <c r="L12" s="13">
        <v>6</v>
      </c>
      <c r="M12" s="14">
        <f t="shared" si="4"/>
        <v>0.4</v>
      </c>
      <c r="N12" s="4" t="str">
        <f t="shared" si="5"/>
        <v/>
      </c>
    </row>
    <row r="13" spans="1:14">
      <c r="A13" s="9">
        <v>4</v>
      </c>
      <c r="B13" s="27">
        <v>4</v>
      </c>
      <c r="C13" s="3">
        <v>21</v>
      </c>
      <c r="D13" s="3">
        <v>21</v>
      </c>
      <c r="E13" s="11">
        <f t="shared" si="0"/>
        <v>1</v>
      </c>
      <c r="F13" s="3">
        <v>21</v>
      </c>
      <c r="G13" s="12">
        <f t="shared" si="1"/>
        <v>1</v>
      </c>
      <c r="H13" s="13">
        <v>6</v>
      </c>
      <c r="I13" s="14">
        <f t="shared" si="2"/>
        <v>0.2857142857142857</v>
      </c>
      <c r="J13" s="13">
        <v>11</v>
      </c>
      <c r="K13" s="14">
        <f t="shared" si="3"/>
        <v>0.52380952380952384</v>
      </c>
      <c r="L13" s="13">
        <v>4</v>
      </c>
      <c r="M13" s="14">
        <f t="shared" si="4"/>
        <v>0.19047619047619047</v>
      </c>
      <c r="N13" s="4" t="str">
        <f t="shared" si="5"/>
        <v/>
      </c>
    </row>
    <row r="14" spans="1:14">
      <c r="A14" s="9">
        <v>5</v>
      </c>
      <c r="B14" s="27">
        <v>5</v>
      </c>
      <c r="C14" s="3">
        <v>22</v>
      </c>
      <c r="D14" s="3">
        <v>22</v>
      </c>
      <c r="E14" s="11">
        <f t="shared" si="0"/>
        <v>1</v>
      </c>
      <c r="F14" s="3">
        <v>22</v>
      </c>
      <c r="G14" s="12">
        <f t="shared" si="1"/>
        <v>1</v>
      </c>
      <c r="H14" s="13">
        <v>5</v>
      </c>
      <c r="I14" s="14">
        <f t="shared" si="2"/>
        <v>0.22727272727272727</v>
      </c>
      <c r="J14" s="13">
        <v>12</v>
      </c>
      <c r="K14" s="14">
        <f t="shared" si="3"/>
        <v>0.54545454545454541</v>
      </c>
      <c r="L14" s="13">
        <v>5</v>
      </c>
      <c r="M14" s="14">
        <f t="shared" si="4"/>
        <v>0.22727272727272727</v>
      </c>
      <c r="N14" s="4" t="str">
        <f t="shared" si="5"/>
        <v/>
      </c>
    </row>
    <row r="15" spans="1:14">
      <c r="A15" s="9">
        <v>6</v>
      </c>
      <c r="B15" s="27">
        <v>6</v>
      </c>
      <c r="C15" s="3">
        <v>12</v>
      </c>
      <c r="D15" s="3">
        <v>12</v>
      </c>
      <c r="E15" s="11">
        <f t="shared" si="0"/>
        <v>1</v>
      </c>
      <c r="F15" s="3">
        <v>12</v>
      </c>
      <c r="G15" s="12">
        <f t="shared" si="1"/>
        <v>1</v>
      </c>
      <c r="H15" s="13">
        <v>2</v>
      </c>
      <c r="I15" s="14">
        <f t="shared" si="2"/>
        <v>0.16666666666666666</v>
      </c>
      <c r="J15" s="13">
        <v>8</v>
      </c>
      <c r="K15" s="14">
        <f t="shared" si="3"/>
        <v>0.66666666666666663</v>
      </c>
      <c r="L15" s="13">
        <v>2</v>
      </c>
      <c r="M15" s="14">
        <f t="shared" si="4"/>
        <v>0.16666666666666666</v>
      </c>
      <c r="N15" s="4" t="str">
        <f t="shared" si="5"/>
        <v/>
      </c>
    </row>
    <row r="16" spans="1:14">
      <c r="A16" s="9">
        <v>7</v>
      </c>
      <c r="B16" s="27">
        <v>7</v>
      </c>
      <c r="C16" s="3">
        <v>18</v>
      </c>
      <c r="D16" s="3">
        <v>17</v>
      </c>
      <c r="E16" s="11">
        <f t="shared" si="0"/>
        <v>0.94444444444444442</v>
      </c>
      <c r="F16" s="3">
        <v>17</v>
      </c>
      <c r="G16" s="12">
        <f t="shared" si="1"/>
        <v>1</v>
      </c>
      <c r="H16" s="13">
        <v>3</v>
      </c>
      <c r="I16" s="14">
        <f t="shared" si="2"/>
        <v>0.17647058823529413</v>
      </c>
      <c r="J16" s="13">
        <v>8</v>
      </c>
      <c r="K16" s="14">
        <f t="shared" si="3"/>
        <v>0.47058823529411764</v>
      </c>
      <c r="L16" s="13">
        <v>6</v>
      </c>
      <c r="M16" s="14">
        <f t="shared" si="4"/>
        <v>0.35294117647058826</v>
      </c>
      <c r="N16" s="4" t="str">
        <f t="shared" si="5"/>
        <v/>
      </c>
    </row>
    <row r="17" spans="1:14">
      <c r="A17" s="9">
        <v>8</v>
      </c>
      <c r="B17" s="27">
        <v>8</v>
      </c>
      <c r="C17" s="3">
        <v>17</v>
      </c>
      <c r="D17" s="3">
        <v>17</v>
      </c>
      <c r="E17" s="11">
        <f t="shared" si="0"/>
        <v>1</v>
      </c>
      <c r="F17" s="3">
        <v>17</v>
      </c>
      <c r="G17" s="12">
        <f t="shared" si="1"/>
        <v>1</v>
      </c>
      <c r="H17" s="13">
        <v>3</v>
      </c>
      <c r="I17" s="14">
        <f t="shared" si="2"/>
        <v>0.17647058823529413</v>
      </c>
      <c r="J17" s="13">
        <v>9</v>
      </c>
      <c r="K17" s="14">
        <f t="shared" si="3"/>
        <v>0.52941176470588236</v>
      </c>
      <c r="L17" s="13">
        <v>5</v>
      </c>
      <c r="M17" s="14">
        <f t="shared" si="4"/>
        <v>0.29411764705882354</v>
      </c>
      <c r="N17" s="4" t="str">
        <f t="shared" si="5"/>
        <v/>
      </c>
    </row>
    <row r="18" spans="1:14">
      <c r="A18" s="9">
        <v>9</v>
      </c>
      <c r="B18" s="27">
        <v>9</v>
      </c>
      <c r="C18" s="3">
        <v>16</v>
      </c>
      <c r="D18" s="3">
        <v>16</v>
      </c>
      <c r="E18" s="11">
        <f t="shared" si="0"/>
        <v>1</v>
      </c>
      <c r="F18" s="3">
        <v>16</v>
      </c>
      <c r="G18" s="12">
        <f t="shared" si="1"/>
        <v>1</v>
      </c>
      <c r="H18" s="13">
        <v>2</v>
      </c>
      <c r="I18" s="14">
        <f t="shared" si="2"/>
        <v>0.125</v>
      </c>
      <c r="J18" s="13">
        <v>10</v>
      </c>
      <c r="K18" s="14">
        <f t="shared" si="3"/>
        <v>0.625</v>
      </c>
      <c r="L18" s="13">
        <v>4</v>
      </c>
      <c r="M18" s="14">
        <f t="shared" si="4"/>
        <v>0.25</v>
      </c>
      <c r="N18" s="4" t="str">
        <f t="shared" si="5"/>
        <v/>
      </c>
    </row>
    <row r="19" spans="1:14">
      <c r="A19" s="9">
        <v>10</v>
      </c>
      <c r="B19" s="27">
        <v>10</v>
      </c>
      <c r="C19" s="3">
        <v>9</v>
      </c>
      <c r="D19" s="3">
        <v>9</v>
      </c>
      <c r="E19" s="11">
        <f t="shared" si="0"/>
        <v>1</v>
      </c>
      <c r="F19" s="3">
        <v>9</v>
      </c>
      <c r="G19" s="12">
        <f t="shared" si="1"/>
        <v>1</v>
      </c>
      <c r="H19" s="13">
        <v>1</v>
      </c>
      <c r="I19" s="14">
        <f t="shared" si="2"/>
        <v>0.1111111111111111</v>
      </c>
      <c r="J19" s="13">
        <v>5</v>
      </c>
      <c r="K19" s="14">
        <f t="shared" si="3"/>
        <v>0.55555555555555558</v>
      </c>
      <c r="L19" s="13">
        <v>3</v>
      </c>
      <c r="M19" s="14">
        <f t="shared" si="4"/>
        <v>0.33333333333333331</v>
      </c>
      <c r="N19" s="4" t="str">
        <f t="shared" si="5"/>
        <v/>
      </c>
    </row>
    <row r="20" spans="1:14">
      <c r="A20" s="9">
        <v>11</v>
      </c>
      <c r="B20" s="27">
        <v>11</v>
      </c>
      <c r="C20" s="3">
        <v>7</v>
      </c>
      <c r="D20" s="3">
        <v>6</v>
      </c>
      <c r="E20" s="11">
        <f t="shared" si="0"/>
        <v>0.8571428571428571</v>
      </c>
      <c r="F20" s="3">
        <v>6</v>
      </c>
      <c r="G20" s="12">
        <f t="shared" si="1"/>
        <v>1</v>
      </c>
      <c r="H20" s="13">
        <f>SUM([7]НАЧАЛО:КОНЕЦ!H20)</f>
        <v>0</v>
      </c>
      <c r="I20" s="14">
        <f t="shared" si="2"/>
        <v>0</v>
      </c>
      <c r="J20" s="13">
        <v>3</v>
      </c>
      <c r="K20" s="14">
        <f t="shared" si="3"/>
        <v>0.5</v>
      </c>
      <c r="L20" s="13">
        <v>3</v>
      </c>
      <c r="M20" s="14">
        <f t="shared" si="4"/>
        <v>0.5</v>
      </c>
      <c r="N20" s="4" t="str">
        <f t="shared" si="5"/>
        <v/>
      </c>
    </row>
    <row r="21" spans="1:14">
      <c r="A21" s="43" t="s">
        <v>8</v>
      </c>
      <c r="B21" s="42"/>
      <c r="C21" s="26">
        <f>SUM(C10:C20)</f>
        <v>180</v>
      </c>
      <c r="D21" s="6">
        <f>SUM(D10:D20)</f>
        <v>178</v>
      </c>
      <c r="E21" s="11">
        <f t="shared" si="0"/>
        <v>0.98888888888888893</v>
      </c>
      <c r="F21" s="6">
        <f>SUM(F10:F20)</f>
        <v>178</v>
      </c>
      <c r="G21" s="12">
        <f t="shared" si="1"/>
        <v>1</v>
      </c>
      <c r="H21" s="26">
        <f>SUM(H10:H20)</f>
        <v>30</v>
      </c>
      <c r="I21" s="14">
        <f t="shared" si="2"/>
        <v>0.16853932584269662</v>
      </c>
      <c r="J21" s="26">
        <f>SUM(J10:J20)</f>
        <v>90</v>
      </c>
      <c r="K21" s="14">
        <f t="shared" si="3"/>
        <v>0.5056179775280899</v>
      </c>
      <c r="L21" s="26">
        <f>SUM(L10:L20)</f>
        <v>58</v>
      </c>
      <c r="M21" s="14">
        <f t="shared" si="4"/>
        <v>0.3258426966292135</v>
      </c>
      <c r="N21" s="4" t="str">
        <f t="shared" si="5"/>
        <v/>
      </c>
    </row>
  </sheetData>
  <sheetProtection formatCells="0" formatColumns="0" formatRows="0" insertColumns="0" insertRows="0" insertHyperlinks="0" deleteColumns="0" deleteRows="0" sort="0" autoFilter="0" pivotTables="0"/>
  <mergeCells count="16">
    <mergeCell ref="A21:B21"/>
    <mergeCell ref="A1:N1"/>
    <mergeCell ref="A2:A9"/>
    <mergeCell ref="B2:B8"/>
    <mergeCell ref="C2:C8"/>
    <mergeCell ref="D2:E4"/>
    <mergeCell ref="F2:G4"/>
    <mergeCell ref="H2:M4"/>
    <mergeCell ref="N2:N8"/>
    <mergeCell ref="D5:D8"/>
    <mergeCell ref="E5:E8"/>
    <mergeCell ref="F5:F8"/>
    <mergeCell ref="G5:G8"/>
    <mergeCell ref="H5:I7"/>
    <mergeCell ref="J5:K7"/>
    <mergeCell ref="L5:M7"/>
  </mergeCells>
  <dataValidations count="5">
    <dataValidation type="whole" operator="lessThanOrEqual" allowBlank="1" showInputMessage="1" showErrorMessage="1" error="Количество обучающихся с средним уровнем физической подготовленности не может превышать количество обучающихся с основной группой здоровья" sqref="J10:J20">
      <formula1>D10</formula1>
    </dataValidation>
    <dataValidation type="whole" operator="lessThanOrEqual" allowBlank="1" showInputMessage="1" showErrorMessage="1" error="Количество обучающихся с низким уровнем физической подготовленности не может превышать количество обучающихся с основной группой здоровья" sqref="H10:H20">
      <formula1>D10</formula1>
    </dataValidation>
    <dataValidation type="whole" operator="lessThanOrEqual" showInputMessage="1" showErrorMessage="1" error="Количество сдавших тест не может превышать количество обучающихся с основной группой здоровья" sqref="F10">
      <formula1>D10</formula1>
    </dataValidation>
    <dataValidation type="whole" operator="lessThanOrEqual" allowBlank="1" showInputMessage="1" showErrorMessage="1" error="Количество обучающихся с высоким уровнем физической подготовленности не может превышать количество обучающихся с основной группой здоровья" sqref="L10:L20">
      <formula1>D10</formula1>
    </dataValidation>
    <dataValidation type="whole" operator="lessThanOrEqual" allowBlank="1" showInputMessage="1" showErrorMessage="1" error="Количество сдавших тест не может превышать количество обучающихся с основной группой здоровья" sqref="F11:F20">
      <formula1>D11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35</vt:i4>
      </vt:variant>
    </vt:vector>
  </HeadingPairs>
  <TitlesOfParts>
    <vt:vector size="35" baseType="lpstr">
      <vt:lpstr>СВОД</vt:lpstr>
      <vt:lpstr>НАЧАЛО</vt:lpstr>
      <vt:lpstr>ИТОГ</vt:lpstr>
      <vt:lpstr>ИТОГ (2)</vt:lpstr>
      <vt:lpstr>ИТОГ (3)</vt:lpstr>
      <vt:lpstr>ИТОГ (4)</vt:lpstr>
      <vt:lpstr>ИТОГ (5)</vt:lpstr>
      <vt:lpstr>ИТОГ (6)</vt:lpstr>
      <vt:lpstr>СВОД (2)</vt:lpstr>
      <vt:lpstr>ИТОГ (7)</vt:lpstr>
      <vt:lpstr>СВОД (3)</vt:lpstr>
      <vt:lpstr>ИТОГ (8)</vt:lpstr>
      <vt:lpstr>СВОД (4)</vt:lpstr>
      <vt:lpstr>ИТОГ (9)</vt:lpstr>
      <vt:lpstr>ИТОГ (10)</vt:lpstr>
      <vt:lpstr>ИТОГ (11)</vt:lpstr>
      <vt:lpstr>ИТОГ (12)</vt:lpstr>
      <vt:lpstr>СВОД (5)</vt:lpstr>
      <vt:lpstr>ИТОГ (13)</vt:lpstr>
      <vt:lpstr> ИТОГ МБОУ ТуроверовскаяООШ</vt:lpstr>
      <vt:lpstr>СВОД (6)</vt:lpstr>
      <vt:lpstr>СВОД (7)</vt:lpstr>
      <vt:lpstr>ИТОГ (14)</vt:lpstr>
      <vt:lpstr>СВОД (8)</vt:lpstr>
      <vt:lpstr>СВОД (9)</vt:lpstr>
      <vt:lpstr>ИТОГ Верхнеталовская СОШ</vt:lpstr>
      <vt:lpstr>Фоминская ООШ</vt:lpstr>
      <vt:lpstr>ИТОГ (15)</vt:lpstr>
      <vt:lpstr>СВОД (10)</vt:lpstr>
      <vt:lpstr>Лист1</vt:lpstr>
      <vt:lpstr>ИТОГ (16)</vt:lpstr>
      <vt:lpstr>СВОД (11)</vt:lpstr>
      <vt:lpstr>ИТОГ (17)</vt:lpstr>
      <vt:lpstr>ИТОГ (18)</vt:lpstr>
      <vt:lpstr>КОНЕЦ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Богдан Скрынников</dc:creator>
  <cp:lastModifiedBy>User</cp:lastModifiedBy>
  <dcterms:created xsi:type="dcterms:W3CDTF">2020-04-16T14:33:12Z</dcterms:created>
  <dcterms:modified xsi:type="dcterms:W3CDTF">2020-10-21T07:12:43Z</dcterms:modified>
</cp:coreProperties>
</file>